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defaultThemeVersion="166925"/>
  <mc:AlternateContent xmlns:mc="http://schemas.openxmlformats.org/markup-compatibility/2006">
    <mc:Choice Requires="x15">
      <x15ac:absPath xmlns:x15ac="http://schemas.microsoft.com/office/spreadsheetml/2010/11/ac" url="/Users/lovishasharma/Desktop/"/>
    </mc:Choice>
  </mc:AlternateContent>
  <xr:revisionPtr revIDLastSave="0" documentId="8_{0D151369-4BA8-5445-96F6-536CBE2011A8}" xr6:coauthVersionLast="47" xr6:coauthVersionMax="47" xr10:uidLastSave="{00000000-0000-0000-0000-000000000000}"/>
  <bookViews>
    <workbookView xWindow="0" yWindow="0" windowWidth="28800" windowHeight="18000" firstSheet="2" activeTab="9" xr2:uid="{B44B3249-ADCF-CB44-8C1E-181EBA6D7EDD}"/>
  </bookViews>
  <sheets>
    <sheet name="Start Up Costs " sheetId="10" r:id="rId1"/>
    <sheet name="Income Statement Year 1 " sheetId="1" r:id="rId2"/>
    <sheet name="Income Statement Year 2 " sheetId="2" r:id="rId3"/>
    <sheet name="Income Statement Year 3" sheetId="11" r:id="rId4"/>
    <sheet name="Cash Flow Year 1 " sheetId="4" r:id="rId5"/>
    <sheet name="Cash Flow Year 2" sheetId="5" r:id="rId6"/>
    <sheet name="Cash Flow Year 3" sheetId="6" r:id="rId7"/>
    <sheet name="Balance Sheet Year 1 " sheetId="7" r:id="rId8"/>
    <sheet name="Balance Sheet Year 2 " sheetId="8" r:id="rId9"/>
    <sheet name="Balance Sheet Year 3" sheetId="9"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1" l="1"/>
  <c r="K5" i="11"/>
  <c r="L5" i="11"/>
  <c r="M5" i="11"/>
  <c r="D5" i="11"/>
  <c r="E5" i="11" s="1"/>
  <c r="F5" i="11" s="1"/>
  <c r="G5" i="11" s="1"/>
  <c r="H5" i="11" s="1"/>
  <c r="I5" i="11" s="1"/>
  <c r="C5" i="11"/>
  <c r="M4" i="1"/>
  <c r="N4" i="1"/>
  <c r="F4" i="1"/>
  <c r="G4" i="1"/>
  <c r="H4" i="1"/>
  <c r="I4" i="1"/>
  <c r="J4" i="1"/>
  <c r="K4" i="1"/>
  <c r="L4" i="1"/>
  <c r="E4" i="1"/>
  <c r="D6" i="7"/>
  <c r="B5" i="7" s="1"/>
  <c r="B5" i="1"/>
  <c r="B24" i="10"/>
  <c r="D7" i="9"/>
  <c r="B5" i="9" s="1"/>
  <c r="D7" i="8"/>
  <c r="B7" i="8" s="1"/>
  <c r="C5" i="1"/>
  <c r="B4" i="2"/>
  <c r="C4" i="2" s="1"/>
  <c r="D4" i="2" s="1"/>
  <c r="E4" i="2" s="1"/>
  <c r="F4" i="2" s="1"/>
  <c r="G4" i="2" s="1"/>
  <c r="H4" i="2" s="1"/>
  <c r="I4" i="2" s="1"/>
  <c r="J4" i="2" s="1"/>
  <c r="K4" i="2" s="1"/>
  <c r="L4" i="2" s="1"/>
  <c r="M4" i="2" s="1"/>
  <c r="F14" i="5"/>
  <c r="J14" i="5"/>
  <c r="K14" i="5"/>
  <c r="N14" i="5"/>
  <c r="E8" i="5"/>
  <c r="D7" i="5"/>
  <c r="E7" i="5" s="1"/>
  <c r="E14" i="5"/>
  <c r="G14" i="5"/>
  <c r="H14" i="5"/>
  <c r="I14" i="5"/>
  <c r="L14" i="5"/>
  <c r="M14" i="5"/>
  <c r="O14" i="5"/>
  <c r="D14" i="6" s="1"/>
  <c r="E14" i="6" s="1"/>
  <c r="F14" i="6" s="1"/>
  <c r="G14" i="6" s="1"/>
  <c r="H14" i="6" s="1"/>
  <c r="I14" i="6" s="1"/>
  <c r="J14" i="6" s="1"/>
  <c r="K14" i="6" s="1"/>
  <c r="L14" i="6" s="1"/>
  <c r="M14" i="6" s="1"/>
  <c r="N14" i="6" s="1"/>
  <c r="O14" i="6" s="1"/>
  <c r="D14" i="5"/>
  <c r="F8" i="5"/>
  <c r="G8" i="5" s="1"/>
  <c r="I8" i="5" s="1"/>
  <c r="J8" i="5" s="1"/>
  <c r="K8" i="5" s="1"/>
  <c r="L8" i="5" s="1"/>
  <c r="M8" i="5" s="1"/>
  <c r="N8" i="5" s="1"/>
  <c r="O8" i="5" s="1"/>
  <c r="D8" i="6" s="1"/>
  <c r="E8" i="6" s="1"/>
  <c r="F8" i="6" s="1"/>
  <c r="G8" i="6" s="1"/>
  <c r="H8" i="6" s="1"/>
  <c r="I8" i="6" s="1"/>
  <c r="J8" i="6" s="1"/>
  <c r="K8" i="6" s="1"/>
  <c r="L8" i="6" s="1"/>
  <c r="M8" i="6" s="1"/>
  <c r="N8" i="6" s="1"/>
  <c r="O8" i="6" s="1"/>
  <c r="D8" i="5"/>
  <c r="G8" i="4"/>
  <c r="H8" i="4" s="1"/>
  <c r="I8" i="4" s="1"/>
  <c r="J8" i="4" s="1"/>
  <c r="K8" i="4" s="1"/>
  <c r="L8" i="4" s="1"/>
  <c r="M8" i="4" s="1"/>
  <c r="N8" i="4" s="1"/>
  <c r="O8" i="4" s="1"/>
  <c r="F8" i="4"/>
  <c r="E8" i="4"/>
  <c r="E11" i="4"/>
  <c r="O41" i="6"/>
  <c r="N41" i="6"/>
  <c r="M41" i="6"/>
  <c r="L41" i="6"/>
  <c r="K41" i="6"/>
  <c r="J41" i="6"/>
  <c r="I41" i="6"/>
  <c r="H41" i="6"/>
  <c r="G41" i="6"/>
  <c r="F41" i="6"/>
  <c r="E41" i="6"/>
  <c r="D41" i="6"/>
  <c r="O35" i="6"/>
  <c r="N35" i="6"/>
  <c r="M35" i="6"/>
  <c r="L35" i="6"/>
  <c r="K35" i="6"/>
  <c r="J35" i="6"/>
  <c r="I35" i="6"/>
  <c r="H35" i="6"/>
  <c r="G35" i="6"/>
  <c r="F35" i="6"/>
  <c r="E35" i="6"/>
  <c r="D35" i="6"/>
  <c r="O41" i="5"/>
  <c r="N41" i="5"/>
  <c r="M41" i="5"/>
  <c r="L41" i="5"/>
  <c r="K41" i="5"/>
  <c r="J41" i="5"/>
  <c r="I41" i="5"/>
  <c r="H41" i="5"/>
  <c r="G41" i="5"/>
  <c r="F41" i="5"/>
  <c r="E41" i="5"/>
  <c r="D41" i="5"/>
  <c r="O35" i="5"/>
  <c r="N35" i="5"/>
  <c r="M35" i="5"/>
  <c r="L35" i="5"/>
  <c r="K35" i="5"/>
  <c r="J35" i="5"/>
  <c r="I35" i="5"/>
  <c r="H35" i="5"/>
  <c r="G35" i="5"/>
  <c r="F35" i="5"/>
  <c r="E35" i="5"/>
  <c r="D35" i="5"/>
  <c r="O41" i="4"/>
  <c r="N41" i="4"/>
  <c r="M41" i="4"/>
  <c r="L41" i="4"/>
  <c r="K41" i="4"/>
  <c r="J41" i="4"/>
  <c r="I41" i="4"/>
  <c r="H41" i="4"/>
  <c r="G41" i="4"/>
  <c r="F41" i="4"/>
  <c r="E41" i="4"/>
  <c r="D41" i="4"/>
  <c r="O35" i="4"/>
  <c r="N35" i="4"/>
  <c r="M35" i="4"/>
  <c r="L35" i="4"/>
  <c r="K35" i="4"/>
  <c r="J35" i="4"/>
  <c r="I35" i="4"/>
  <c r="H35" i="4"/>
  <c r="G35" i="4"/>
  <c r="F35" i="4"/>
  <c r="D35" i="4"/>
  <c r="D11" i="4"/>
  <c r="F7" i="5" l="1"/>
  <c r="G7" i="5" s="1"/>
  <c r="E7" i="6"/>
  <c r="D7" i="6"/>
  <c r="B7" i="9"/>
  <c r="B6" i="7"/>
  <c r="B5" i="8"/>
  <c r="F7" i="6"/>
  <c r="H7" i="5" l="1"/>
  <c r="G7" i="6"/>
  <c r="F11" i="4"/>
  <c r="I7" i="5" l="1"/>
  <c r="H7" i="6"/>
  <c r="G11" i="4"/>
  <c r="O13" i="5"/>
  <c r="D13" i="6" s="1"/>
  <c r="N13" i="5"/>
  <c r="M13" i="5"/>
  <c r="L13" i="5"/>
  <c r="K13" i="5"/>
  <c r="C17" i="2"/>
  <c r="D17" i="2"/>
  <c r="E17" i="2"/>
  <c r="F17" i="2"/>
  <c r="G17" i="2"/>
  <c r="J17" i="2"/>
  <c r="K17" i="2"/>
  <c r="L17" i="2"/>
  <c r="M17" i="2"/>
  <c r="B17" i="2"/>
  <c r="N14" i="2"/>
  <c r="C13" i="2"/>
  <c r="D13" i="2"/>
  <c r="E13" i="2"/>
  <c r="F13" i="2"/>
  <c r="G13" i="2"/>
  <c r="H13" i="2"/>
  <c r="H17" i="2" s="1"/>
  <c r="I13" i="2"/>
  <c r="I17" i="2" s="1"/>
  <c r="J13" i="2"/>
  <c r="K13" i="2"/>
  <c r="L13" i="2"/>
  <c r="M13" i="2"/>
  <c r="B13" i="2"/>
  <c r="N13" i="2" s="1"/>
  <c r="C10" i="2"/>
  <c r="C18" i="2" s="1"/>
  <c r="B10" i="2"/>
  <c r="C5" i="2"/>
  <c r="N4" i="2"/>
  <c r="B10" i="1"/>
  <c r="C17" i="1"/>
  <c r="D17" i="1"/>
  <c r="E17" i="1"/>
  <c r="F17" i="1"/>
  <c r="G17" i="1"/>
  <c r="H17" i="1"/>
  <c r="K17" i="1"/>
  <c r="L17" i="1"/>
  <c r="M17" i="1"/>
  <c r="B17" i="1"/>
  <c r="D5" i="1"/>
  <c r="D10" i="1" s="1"/>
  <c r="D18" i="1" s="1"/>
  <c r="N14" i="1"/>
  <c r="B13" i="1"/>
  <c r="C13" i="1" s="1"/>
  <c r="D13" i="1" s="1"/>
  <c r="E13" i="1" s="1"/>
  <c r="F13" i="1" s="1"/>
  <c r="G13" i="1" s="1"/>
  <c r="H13" i="1" s="1"/>
  <c r="I13" i="1" s="1"/>
  <c r="J13" i="1" s="1"/>
  <c r="K13" i="1" s="1"/>
  <c r="L13" i="1" s="1"/>
  <c r="M13" i="1" s="1"/>
  <c r="B22" i="10"/>
  <c r="B21" i="10"/>
  <c r="B20" i="10"/>
  <c r="B19" i="10"/>
  <c r="B68" i="2"/>
  <c r="B67" i="2"/>
  <c r="B66" i="2"/>
  <c r="B58" i="2"/>
  <c r="B57" i="2"/>
  <c r="B56" i="2"/>
  <c r="B55" i="2"/>
  <c r="B65" i="2" s="1"/>
  <c r="B54" i="2"/>
  <c r="B64" i="2" s="1"/>
  <c r="B69" i="2" s="1"/>
  <c r="J7" i="5" l="1"/>
  <c r="I7" i="6"/>
  <c r="K27" i="4"/>
  <c r="J17" i="1"/>
  <c r="B18" i="1"/>
  <c r="B19" i="1" s="1"/>
  <c r="N13" i="1"/>
  <c r="I17" i="1"/>
  <c r="N17" i="1" s="1"/>
  <c r="E27" i="4"/>
  <c r="E43" i="4" s="1"/>
  <c r="E13" i="5"/>
  <c r="E27" i="5" s="1"/>
  <c r="F13" i="5"/>
  <c r="F27" i="5" s="1"/>
  <c r="F27" i="4"/>
  <c r="F43" i="4" s="1"/>
  <c r="G13" i="5"/>
  <c r="G27" i="5" s="1"/>
  <c r="G27" i="4"/>
  <c r="G43" i="4" s="1"/>
  <c r="E13" i="6"/>
  <c r="D27" i="6"/>
  <c r="H13" i="5"/>
  <c r="H27" i="4"/>
  <c r="I13" i="5"/>
  <c r="I27" i="4"/>
  <c r="J13" i="5"/>
  <c r="J27" i="4"/>
  <c r="D27" i="4"/>
  <c r="D43" i="4" s="1"/>
  <c r="D45" i="4" s="1"/>
  <c r="E3" i="4" s="1"/>
  <c r="D13" i="5"/>
  <c r="D27" i="5" s="1"/>
  <c r="N17" i="2"/>
  <c r="D5" i="2"/>
  <c r="C10" i="1"/>
  <c r="C18" i="1" s="1"/>
  <c r="C19" i="1" s="1"/>
  <c r="C20" i="1" s="1"/>
  <c r="C19" i="2"/>
  <c r="C20" i="2" s="1"/>
  <c r="B18" i="2"/>
  <c r="D19" i="1"/>
  <c r="D20" i="1" s="1"/>
  <c r="B20" i="1"/>
  <c r="H11" i="4"/>
  <c r="L27" i="4"/>
  <c r="E5" i="1"/>
  <c r="K7" i="5" l="1"/>
  <c r="J7" i="6"/>
  <c r="E45" i="4"/>
  <c r="F3" i="4" s="1"/>
  <c r="F45" i="4" s="1"/>
  <c r="G3" i="4" s="1"/>
  <c r="G45" i="4" s="1"/>
  <c r="H3" i="4" s="1"/>
  <c r="F13" i="6"/>
  <c r="E27" i="6"/>
  <c r="E5" i="2"/>
  <c r="D10" i="2"/>
  <c r="F5" i="1"/>
  <c r="E10" i="1"/>
  <c r="H27" i="5"/>
  <c r="B19" i="2"/>
  <c r="H43" i="4"/>
  <c r="H49" i="4"/>
  <c r="I11" i="4"/>
  <c r="M27" i="4"/>
  <c r="L7" i="5" l="1"/>
  <c r="K7" i="6"/>
  <c r="H45" i="4"/>
  <c r="I3" i="4" s="1"/>
  <c r="G13" i="6"/>
  <c r="F27" i="6"/>
  <c r="D18" i="2"/>
  <c r="F5" i="2"/>
  <c r="E10" i="2"/>
  <c r="E18" i="2" s="1"/>
  <c r="E19" i="2" s="1"/>
  <c r="E20" i="2" s="1"/>
  <c r="E18" i="1"/>
  <c r="E19" i="1" s="1"/>
  <c r="G5" i="1"/>
  <c r="F10" i="1"/>
  <c r="F18" i="1" s="1"/>
  <c r="F19" i="1" s="1"/>
  <c r="F20" i="1" s="1"/>
  <c r="I27" i="5"/>
  <c r="B20" i="2"/>
  <c r="I49" i="4"/>
  <c r="I43" i="4"/>
  <c r="J11" i="4"/>
  <c r="N27" i="4"/>
  <c r="O27" i="4"/>
  <c r="M7" i="5" l="1"/>
  <c r="L7" i="6"/>
  <c r="I45" i="4"/>
  <c r="J3" i="4" s="1"/>
  <c r="H13" i="6"/>
  <c r="G27" i="6"/>
  <c r="G5" i="2"/>
  <c r="F10" i="2"/>
  <c r="F18" i="2" s="1"/>
  <c r="F19" i="2" s="1"/>
  <c r="F20" i="2" s="1"/>
  <c r="D19" i="2"/>
  <c r="D20" i="2" s="1"/>
  <c r="H5" i="1"/>
  <c r="G10" i="1"/>
  <c r="G18" i="1" s="1"/>
  <c r="G19" i="1" s="1"/>
  <c r="G20" i="1" s="1"/>
  <c r="E20" i="1"/>
  <c r="J27" i="5"/>
  <c r="K11" i="4"/>
  <c r="J43" i="4"/>
  <c r="J49" i="4"/>
  <c r="N7" i="5" l="1"/>
  <c r="M7" i="6"/>
  <c r="J45" i="4"/>
  <c r="K3" i="4" s="1"/>
  <c r="I13" i="6"/>
  <c r="H27" i="6"/>
  <c r="H5" i="2"/>
  <c r="G10" i="2"/>
  <c r="I5" i="1"/>
  <c r="H10" i="1"/>
  <c r="K27" i="5"/>
  <c r="L11" i="4"/>
  <c r="K49" i="4"/>
  <c r="K43" i="4"/>
  <c r="O7" i="5" l="1"/>
  <c r="O7" i="6" s="1"/>
  <c r="N7" i="6"/>
  <c r="K45" i="4"/>
  <c r="L3" i="4" s="1"/>
  <c r="J13" i="6"/>
  <c r="I27" i="6"/>
  <c r="G18" i="2"/>
  <c r="I5" i="2"/>
  <c r="H10" i="2"/>
  <c r="H18" i="2" s="1"/>
  <c r="H18" i="1"/>
  <c r="J5" i="1"/>
  <c r="I10" i="1"/>
  <c r="I18" i="1" s="1"/>
  <c r="L27" i="5"/>
  <c r="L43" i="4"/>
  <c r="L49" i="4"/>
  <c r="M11" i="4"/>
  <c r="L45" i="4" l="1"/>
  <c r="M3" i="4" s="1"/>
  <c r="K13" i="6"/>
  <c r="J27" i="6"/>
  <c r="H19" i="2"/>
  <c r="H20" i="2"/>
  <c r="J5" i="2"/>
  <c r="I10" i="2"/>
  <c r="I18" i="2" s="1"/>
  <c r="I19" i="2" s="1"/>
  <c r="I20" i="2" s="1"/>
  <c r="G19" i="2"/>
  <c r="I19" i="1"/>
  <c r="I20" i="1" s="1"/>
  <c r="K5" i="1"/>
  <c r="J10" i="1"/>
  <c r="J18" i="1" s="1"/>
  <c r="J19" i="1" s="1"/>
  <c r="J20" i="1" s="1"/>
  <c r="H19" i="1"/>
  <c r="H20" i="1" s="1"/>
  <c r="M27" i="5"/>
  <c r="M43" i="4"/>
  <c r="M49" i="4"/>
  <c r="N11" i="4"/>
  <c r="M45" i="4" l="1"/>
  <c r="N3" i="4" s="1"/>
  <c r="L13" i="6"/>
  <c r="K27" i="6"/>
  <c r="G20" i="2"/>
  <c r="K5" i="2"/>
  <c r="J10" i="2"/>
  <c r="L5" i="1"/>
  <c r="K10" i="1"/>
  <c r="K18" i="1" s="1"/>
  <c r="K19" i="1" s="1"/>
  <c r="K20" i="1" s="1"/>
  <c r="N27" i="5"/>
  <c r="O27" i="5"/>
  <c r="N49" i="4"/>
  <c r="N43" i="4"/>
  <c r="O11" i="4"/>
  <c r="N45" i="4" l="1"/>
  <c r="O3" i="4" s="1"/>
  <c r="M13" i="6"/>
  <c r="L27" i="6"/>
  <c r="J18" i="2"/>
  <c r="L5" i="2"/>
  <c r="K10" i="2"/>
  <c r="K18" i="2" s="1"/>
  <c r="K19" i="2" s="1"/>
  <c r="K20" i="2" s="1"/>
  <c r="M5" i="1"/>
  <c r="M10" i="1" s="1"/>
  <c r="L10" i="1"/>
  <c r="L18" i="1" s="1"/>
  <c r="L19" i="1" s="1"/>
  <c r="L20" i="1" s="1"/>
  <c r="O43" i="4"/>
  <c r="O49" i="4"/>
  <c r="D11" i="5"/>
  <c r="O45" i="4" l="1"/>
  <c r="N5" i="1"/>
  <c r="N13" i="6"/>
  <c r="M27" i="6"/>
  <c r="M5" i="2"/>
  <c r="L10" i="2"/>
  <c r="L18" i="2" s="1"/>
  <c r="L19" i="2" s="1"/>
  <c r="L20" i="2" s="1"/>
  <c r="J19" i="2"/>
  <c r="M18" i="1"/>
  <c r="N10" i="1"/>
  <c r="N18" i="1" s="1"/>
  <c r="D49" i="5"/>
  <c r="D43" i="5"/>
  <c r="D45" i="5" s="1"/>
  <c r="E3" i="5" s="1"/>
  <c r="E11" i="5"/>
  <c r="O13" i="6" l="1"/>
  <c r="O27" i="6" s="1"/>
  <c r="N27" i="6"/>
  <c r="J20" i="2"/>
  <c r="M10" i="2"/>
  <c r="N5" i="2"/>
  <c r="M19" i="1"/>
  <c r="N19" i="1" s="1"/>
  <c r="E49" i="5"/>
  <c r="E43" i="5"/>
  <c r="E45" i="5" s="1"/>
  <c r="F3" i="5" s="1"/>
  <c r="F11" i="5"/>
  <c r="M18" i="2" l="1"/>
  <c r="N10" i="2"/>
  <c r="M20" i="1"/>
  <c r="N20" i="1" s="1"/>
  <c r="F49" i="5"/>
  <c r="F43" i="5"/>
  <c r="F45" i="5" s="1"/>
  <c r="G3" i="5" s="1"/>
  <c r="G11" i="5"/>
  <c r="M19" i="2" l="1"/>
  <c r="N18" i="2"/>
  <c r="G43" i="5"/>
  <c r="G45" i="5" s="1"/>
  <c r="H3" i="5" s="1"/>
  <c r="G49" i="5"/>
  <c r="H11" i="5"/>
  <c r="M20" i="2" l="1"/>
  <c r="N19" i="2"/>
  <c r="N20" i="2" s="1"/>
  <c r="H49" i="5"/>
  <c r="H43" i="5"/>
  <c r="H45" i="5" s="1"/>
  <c r="I3" i="5" s="1"/>
  <c r="I11" i="5"/>
  <c r="I43" i="5" l="1"/>
  <c r="I45" i="5" s="1"/>
  <c r="J3" i="5" s="1"/>
  <c r="I49" i="5"/>
  <c r="J11" i="5"/>
  <c r="K11" i="5" l="1"/>
  <c r="J49" i="5"/>
  <c r="J43" i="5"/>
  <c r="J45" i="5" s="1"/>
  <c r="K3" i="5" s="1"/>
  <c r="K49" i="5" l="1"/>
  <c r="K43" i="5"/>
  <c r="K45" i="5" s="1"/>
  <c r="L3" i="5" s="1"/>
  <c r="L11" i="5"/>
  <c r="L49" i="5" l="1"/>
  <c r="L43" i="5"/>
  <c r="L45" i="5" s="1"/>
  <c r="M3" i="5" s="1"/>
  <c r="M11" i="5"/>
  <c r="N11" i="5" l="1"/>
  <c r="M49" i="5"/>
  <c r="M43" i="5"/>
  <c r="M45" i="5" s="1"/>
  <c r="N3" i="5" s="1"/>
  <c r="O11" i="5" l="1"/>
  <c r="N43" i="5"/>
  <c r="N45" i="5" s="1"/>
  <c r="O3" i="5" s="1"/>
  <c r="N49" i="5"/>
  <c r="O49" i="5" l="1"/>
  <c r="O43" i="5"/>
  <c r="O45" i="5" s="1"/>
  <c r="D11" i="6"/>
  <c r="D43" i="6" l="1"/>
  <c r="D45" i="6" s="1"/>
  <c r="E3" i="6" s="1"/>
  <c r="D49" i="6"/>
  <c r="E11" i="6"/>
  <c r="E49" i="6" l="1"/>
  <c r="E43" i="6"/>
  <c r="E45" i="6" s="1"/>
  <c r="F3" i="6" s="1"/>
  <c r="F11" i="6"/>
  <c r="G11" i="6" l="1"/>
  <c r="F43" i="6"/>
  <c r="F45" i="6" s="1"/>
  <c r="G3" i="6" s="1"/>
  <c r="F49" i="6"/>
  <c r="H11" i="6" l="1"/>
  <c r="G49" i="6"/>
  <c r="G43" i="6"/>
  <c r="G45" i="6" s="1"/>
  <c r="H3" i="6" s="1"/>
  <c r="H49" i="6" l="1"/>
  <c r="H43" i="6"/>
  <c r="H45" i="6" s="1"/>
  <c r="I3" i="6" s="1"/>
  <c r="I11" i="6"/>
  <c r="J11" i="6" l="1"/>
  <c r="I43" i="6"/>
  <c r="I45" i="6" s="1"/>
  <c r="J3" i="6" s="1"/>
  <c r="I49" i="6"/>
  <c r="K11" i="6" l="1"/>
  <c r="J49" i="6"/>
  <c r="J43" i="6"/>
  <c r="J45" i="6" s="1"/>
  <c r="K3" i="6" s="1"/>
  <c r="K43" i="6" l="1"/>
  <c r="K45" i="6" s="1"/>
  <c r="L3" i="6" s="1"/>
  <c r="K49" i="6"/>
  <c r="L11" i="6"/>
  <c r="M11" i="6" l="1"/>
  <c r="L49" i="6"/>
  <c r="L43" i="6"/>
  <c r="L45" i="6" s="1"/>
  <c r="M3" i="6" s="1"/>
  <c r="O11" i="6" l="1"/>
  <c r="N11" i="6"/>
  <c r="M43" i="6"/>
  <c r="M45" i="6" s="1"/>
  <c r="N3" i="6" s="1"/>
  <c r="M49" i="6"/>
  <c r="N49" i="6" l="1"/>
  <c r="N43" i="6"/>
  <c r="N45" i="6" s="1"/>
  <c r="O3" i="6" s="1"/>
  <c r="O43" i="6"/>
  <c r="O49" i="6"/>
  <c r="O4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3" authorId="0" shapeId="0" xr:uid="{ECF09187-BE92-544C-8B0A-045A53E45860}">
      <text>
        <r>
          <rPr>
            <sz val="12"/>
            <color rgb="FFFFFFFF"/>
            <rFont val="Calibri"/>
            <family val="2"/>
          </rPr>
          <t>User:</t>
        </r>
        <r>
          <rPr>
            <sz val="10"/>
            <color rgb="FF000000"/>
            <rFont val="Arial"/>
            <family val="2"/>
          </rPr>
          <t xml:space="preserve">
</t>
        </r>
        <r>
          <rPr>
            <sz val="10"/>
            <color rgb="FF000000"/>
            <rFont val="Arial"/>
            <family val="2"/>
          </rPr>
          <t xml:space="preserve">User to set the initial cash amount manually (Check ending bank statement or financial statements). </t>
        </r>
      </text>
    </comment>
    <comment ref="A6" authorId="0" shapeId="0" xr:uid="{BCECA89F-BF81-C74F-8584-F91DA48DF1AE}">
      <text>
        <r>
          <rPr>
            <b/>
            <sz val="9"/>
            <color rgb="FF000000"/>
            <rFont val="Tahoma"/>
            <family val="2"/>
          </rPr>
          <t>User:</t>
        </r>
        <r>
          <rPr>
            <sz val="9"/>
            <color rgb="FF000000"/>
            <rFont val="Tahoma"/>
            <family val="2"/>
          </rPr>
          <t xml:space="preserve">
</t>
        </r>
        <r>
          <rPr>
            <sz val="9"/>
            <color rgb="FF000000"/>
            <rFont val="Tahoma"/>
            <family val="2"/>
          </rPr>
          <t xml:space="preserve">This is when you receive cash, not when you invoice a client. </t>
        </r>
      </text>
    </comment>
    <comment ref="A12" authorId="0" shapeId="0" xr:uid="{94C320B2-D054-E845-973F-3A9396F6448E}">
      <text>
        <r>
          <rPr>
            <b/>
            <sz val="9"/>
            <color indexed="81"/>
            <rFont val="Tahoma"/>
            <family val="2"/>
          </rPr>
          <t>User:</t>
        </r>
        <r>
          <rPr>
            <sz val="9"/>
            <color indexed="81"/>
            <rFont val="Tahoma"/>
            <family val="2"/>
          </rPr>
          <t xml:space="preserve">
Cash expenses
</t>
        </r>
      </text>
    </comment>
    <comment ref="C45" authorId="0" shapeId="0" xr:uid="{99E645A3-C3DA-4943-A356-FACCBAEC6071}">
      <text>
        <r>
          <rPr>
            <b/>
            <sz val="9"/>
            <color rgb="FF000000"/>
            <rFont val="Tahoma"/>
            <family val="2"/>
          </rPr>
          <t>User:</t>
        </r>
        <r>
          <rPr>
            <sz val="9"/>
            <color rgb="FF000000"/>
            <rFont val="Tahoma"/>
            <family val="2"/>
          </rPr>
          <t xml:space="preserve">
</t>
        </r>
        <r>
          <rPr>
            <sz val="9"/>
            <color rgb="FF000000"/>
            <rFont val="Tahoma"/>
            <family val="2"/>
          </rPr>
          <t xml:space="preserve">This number should closely match your ending bank statement or financial statement cash balance. Compare this to financial statements to guage your cash forecasting accuracy.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6" authorId="0" shapeId="0" xr:uid="{15F5A91A-C84E-9F41-B8BA-98A62B725988}">
      <text>
        <r>
          <rPr>
            <b/>
            <sz val="9"/>
            <color rgb="FF000000"/>
            <rFont val="Tahoma"/>
            <family val="2"/>
          </rPr>
          <t>User:</t>
        </r>
        <r>
          <rPr>
            <sz val="9"/>
            <color rgb="FF000000"/>
            <rFont val="Tahoma"/>
            <family val="2"/>
          </rPr>
          <t xml:space="preserve">
</t>
        </r>
        <r>
          <rPr>
            <sz val="9"/>
            <color rgb="FF000000"/>
            <rFont val="Tahoma"/>
            <family val="2"/>
          </rPr>
          <t xml:space="preserve">This is when you receive cash, not when you invoice a client. </t>
        </r>
      </text>
    </comment>
    <comment ref="A12" authorId="0" shapeId="0" xr:uid="{2DE25DFB-28B6-444C-B716-85E6B6AEF006}">
      <text>
        <r>
          <rPr>
            <b/>
            <sz val="9"/>
            <color indexed="81"/>
            <rFont val="Tahoma"/>
            <family val="2"/>
          </rPr>
          <t>User:</t>
        </r>
        <r>
          <rPr>
            <sz val="9"/>
            <color indexed="81"/>
            <rFont val="Tahoma"/>
            <family val="2"/>
          </rPr>
          <t xml:space="preserve">
Cash expenses
</t>
        </r>
      </text>
    </comment>
    <comment ref="C45" authorId="0" shapeId="0" xr:uid="{0FB56C0B-CED0-D748-BF0A-9C59B0C820AC}">
      <text>
        <r>
          <rPr>
            <b/>
            <sz val="9"/>
            <color rgb="FF000000"/>
            <rFont val="Tahoma"/>
            <family val="2"/>
          </rPr>
          <t>User:</t>
        </r>
        <r>
          <rPr>
            <sz val="9"/>
            <color rgb="FF000000"/>
            <rFont val="Tahoma"/>
            <family val="2"/>
          </rPr>
          <t xml:space="preserve">
</t>
        </r>
        <r>
          <rPr>
            <sz val="9"/>
            <color rgb="FF000000"/>
            <rFont val="Tahoma"/>
            <family val="2"/>
          </rPr>
          <t xml:space="preserve">This number should closely match your ending bank statement or financial statement cash balance. Compare this to financial statements to guage your cash forecasting accuracy.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6" authorId="0" shapeId="0" xr:uid="{8481FD5D-34BE-5948-BF3D-5C990FCA9954}">
      <text>
        <r>
          <rPr>
            <b/>
            <sz val="9"/>
            <color rgb="FF000000"/>
            <rFont val="Tahoma"/>
            <family val="2"/>
          </rPr>
          <t>User:</t>
        </r>
        <r>
          <rPr>
            <sz val="9"/>
            <color rgb="FF000000"/>
            <rFont val="Tahoma"/>
            <family val="2"/>
          </rPr>
          <t xml:space="preserve">
</t>
        </r>
        <r>
          <rPr>
            <sz val="9"/>
            <color rgb="FF000000"/>
            <rFont val="Tahoma"/>
            <family val="2"/>
          </rPr>
          <t xml:space="preserve">This is when you receive cash, not when you invoice a client. </t>
        </r>
      </text>
    </comment>
    <comment ref="A12" authorId="0" shapeId="0" xr:uid="{7FFB4905-A545-7948-81A5-BEB63B5A6B75}">
      <text>
        <r>
          <rPr>
            <b/>
            <sz val="9"/>
            <color indexed="81"/>
            <rFont val="Tahoma"/>
            <family val="2"/>
          </rPr>
          <t>User:</t>
        </r>
        <r>
          <rPr>
            <sz val="9"/>
            <color indexed="81"/>
            <rFont val="Tahoma"/>
            <family val="2"/>
          </rPr>
          <t xml:space="preserve">
Cash expenses
</t>
        </r>
      </text>
    </comment>
    <comment ref="C45" authorId="0" shapeId="0" xr:uid="{C722B0CA-2415-2F4C-B7BE-9FA657AD60CD}">
      <text>
        <r>
          <rPr>
            <b/>
            <sz val="9"/>
            <color rgb="FF000000"/>
            <rFont val="Tahoma"/>
            <family val="2"/>
          </rPr>
          <t>User:</t>
        </r>
        <r>
          <rPr>
            <sz val="9"/>
            <color rgb="FF000000"/>
            <rFont val="Tahoma"/>
            <family val="2"/>
          </rPr>
          <t xml:space="preserve">
</t>
        </r>
        <r>
          <rPr>
            <sz val="9"/>
            <color rgb="FF000000"/>
            <rFont val="Tahoma"/>
            <family val="2"/>
          </rPr>
          <t xml:space="preserve">This number should closely match your ending bank statement or financial statement cash balance. Compare this to financial statements to guage your cash forecasting accuracy. </t>
        </r>
      </text>
    </comment>
  </commentList>
</comments>
</file>

<file path=xl/sharedStrings.xml><?xml version="1.0" encoding="utf-8"?>
<sst xmlns="http://schemas.openxmlformats.org/spreadsheetml/2006/main" count="211" uniqueCount="90">
  <si>
    <t xml:space="preserve">Income Statement Year 1 </t>
  </si>
  <si>
    <t>Income Statement Year 2</t>
  </si>
  <si>
    <t xml:space="preserve">Cash Flow Year 1 </t>
  </si>
  <si>
    <t>Cash Flow Year 2</t>
  </si>
  <si>
    <t>Cash Flow Year 3</t>
  </si>
  <si>
    <t xml:space="preserve">Balance Sheet Year 1 </t>
  </si>
  <si>
    <t>Balance Sheet Year 2</t>
  </si>
  <si>
    <t>Balance Sheet Year 3</t>
  </si>
  <si>
    <t xml:space="preserve">Revenue </t>
  </si>
  <si>
    <t xml:space="preserve">Expenses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</si>
  <si>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</si>
  <si>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</si>
  <si>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</si>
  <si>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</si>
  <si>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</si>
  <si>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</si>
  <si>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</si>
  <si>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</si>
  <si>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</si>
  <si>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</si>
  <si>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</si>
  <si>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</si>
  <si>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</si>
  <si>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</si>
  <si>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</si>
  <si>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</si>
  <si>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</si>
  <si>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Loan A</t>
  </si>
  <si>
    <t>Loan B</t>
  </si>
  <si>
    <t>Loan C</t>
  </si>
  <si>
    <t xml:space="preserve">Grant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</si>
  <si>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</si>
  <si>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</si>
  <si>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</si>
  <si>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</si>
  <si>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Start up costs total </t>
  </si>
  <si>
    <t xml:space="preserve">List the start up costs of the business. Examples are provided here but there may be others. </t>
  </si>
  <si>
    <t xml:space="preserve">Total Start Up Costs </t>
  </si>
  <si>
    <t xml:space="preserve">Gross Revenue </t>
  </si>
  <si>
    <t xml:space="preserve">Total Expenses </t>
  </si>
  <si>
    <t xml:space="preserve">Net Profit Before Tax </t>
  </si>
  <si>
    <t>Net Profit After Tax</t>
  </si>
  <si>
    <t xml:space="preserve">Total Funding Sources </t>
  </si>
  <si>
    <t>books</t>
  </si>
  <si>
    <t>furniture</t>
  </si>
  <si>
    <t>website</t>
  </si>
  <si>
    <t>computers</t>
  </si>
  <si>
    <t>rent</t>
  </si>
  <si>
    <t>cost</t>
  </si>
  <si>
    <t>Startup costs</t>
  </si>
  <si>
    <t>Computer</t>
  </si>
  <si>
    <t>Rent for place</t>
  </si>
  <si>
    <t>tutoring fee</t>
  </si>
  <si>
    <t>subscription fee($15/month)</t>
  </si>
  <si>
    <t>tutoring fee($25/ hour)</t>
  </si>
  <si>
    <t>utilities</t>
  </si>
  <si>
    <t xml:space="preserve">Estimated Income Tax 5% </t>
  </si>
  <si>
    <t xml:space="preserve">Period (Month): </t>
  </si>
  <si>
    <t>Cash at the Beginning of the period</t>
  </si>
  <si>
    <t>Income Sources (CASH IN)</t>
  </si>
  <si>
    <t>Total Income:</t>
  </si>
  <si>
    <t>Expenses (CASH OUT)</t>
  </si>
  <si>
    <t>Rent</t>
  </si>
  <si>
    <t>Total Operating Expenses:</t>
  </si>
  <si>
    <t>Other Changes in Cash (CASH OUT)</t>
  </si>
  <si>
    <t>Other changes in cash out:</t>
  </si>
  <si>
    <t>Other Changes in Cash (CASH IN)</t>
  </si>
  <si>
    <t>Other changes in cash in:</t>
  </si>
  <si>
    <t>Total Changes in cash</t>
  </si>
  <si>
    <t>Cash at the end of the period:</t>
  </si>
  <si>
    <t>Don't Let cash go below:</t>
  </si>
  <si>
    <t>Approximate Net Income</t>
  </si>
  <si>
    <t>suscription fee</t>
  </si>
  <si>
    <t>Liabilities</t>
  </si>
  <si>
    <t>Asset</t>
  </si>
  <si>
    <t>Profit &amp; loss</t>
  </si>
  <si>
    <t>computer</t>
  </si>
  <si>
    <t>amount</t>
  </si>
  <si>
    <t>profit and loss</t>
  </si>
  <si>
    <t>Owner'sEquity</t>
  </si>
  <si>
    <t>initial investment</t>
  </si>
  <si>
    <t>Reatained Earnings</t>
  </si>
  <si>
    <t>j</t>
  </si>
  <si>
    <t>withdrawl</t>
  </si>
  <si>
    <t>marketing</t>
  </si>
  <si>
    <t>Income Statement Year 3</t>
  </si>
  <si>
    <t>subscription fee($16/month)</t>
  </si>
  <si>
    <t xml:space="preserve">Estimated Income Tax % </t>
  </si>
  <si>
    <t>Marketing</t>
  </si>
  <si>
    <t>Tutoring fee= $25 * (2hrs*5 days) * 20 students = $5000                        Subscription fee= $15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</si>
</sst>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6" x14ac:knownFonts="1">
    <font>
      <sz val="12"/>
      <color theme="1"/>
      <name val="Calibri"/>
      <family val="2"/>
      <scheme val="minor"/>
    </font>
    <font>
      <b/>
      <sz val="12"/>
      <color theme="1"/>
      <name val="Calibri"/>
      <family val="2"/>
      <scheme val="minor"/>
    </font>
    <font>
      <sz val="8"/>
      <name val="Calibri"/>
      <family val="2"/>
      <scheme val="minor"/>
    </font>
    <font>
      <sz val="12"/>
      <color theme="1"/>
      <name val="Calibri"/>
      <family val="2"/>
      <scheme val="minor"/>
    </font>
    <font>
      <sz val="10"/>
      <color theme="1"/>
      <name val="Arial"/>
      <family val="2"/>
    </font>
    <font>
      <b/>
      <sz val="10"/>
      <color theme="1"/>
      <name val="Arial"/>
      <family val="2"/>
    </font>
    <font>
      <b/>
      <sz val="10"/>
      <name val="Arial"/>
      <family val="2"/>
    </font>
    <font>
      <b/>
      <u/>
      <sz val="10"/>
      <color theme="1"/>
      <name val="Arial"/>
      <family val="2"/>
    </font>
    <font>
      <sz val="12"/>
      <color rgb="FFFFFFFF"/>
      <name val="Calibri"/>
      <family val="2"/>
    </font>
    <font>
      <sz val="10"/>
      <color rgb="FF00000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
      <b/>
      <sz val="12"/>
      <color rgb="FF000000"/>
      <name val="Calibri"/>
      <family val="2"/>
      <scheme val="minor"/>
    </font>
    <font>
      <sz val="12"/>
      <color rgb="FF000000"/>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2"/>
        <bgColor indexed="64"/>
      </patternFill>
    </fill>
    <fill>
      <patternFill patternType="solid">
        <fgColor rgb="FFC6E0B4"/>
        <bgColor rgb="FF000000"/>
      </patternFill>
    </fill>
  </fills>
  <borders count="1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43" fontId="3" fillId="0" borderId="0" applyFont="0" applyFill="0" applyBorder="0" applyAlignment="0" applyProtection="0"/>
  </cellStyleXfs>
  <cellXfs count="73">
    <xf numFmtId="0" fontId="0" fillId="0" borderId="0" xfId="0"/>
    <xf numFmtId="0" fontId="1" fillId="0" borderId="0" xfId="0" applyFont="1"/>
    <xf numFmtId="0" fontId="0" fillId="0" borderId="0" xfId="0" applyAlignment="1">
      <alignment vertical="top" wrapText="1"/>
    </xf>
    <xf numFmtId="0" fontId="0" fillId="0" borderId="0" xfId="0" applyAlignment="1">
      <alignment wrapText="1"/>
    </xf>
    <xf numFmtId="1" fontId="0" fillId="0" borderId="0" xfId="0" applyNumberFormat="1"/>
    <xf numFmtId="0" fontId="0" fillId="0" borderId="7" xfId="0" applyBorder="1"/>
    <xf numFmtId="0" fontId="1" fillId="0" borderId="7" xfId="0" applyFont="1" applyBorder="1" applyAlignment="1">
      <alignment horizontal="center"/>
    </xf>
    <xf numFmtId="1" fontId="0" fillId="0" borderId="7" xfId="0" applyNumberFormat="1" applyBorder="1"/>
    <xf numFmtId="0" fontId="1" fillId="0" borderId="7" xfId="0" applyFont="1" applyBorder="1"/>
    <xf numFmtId="1" fontId="1" fillId="0" borderId="7" xfId="0" applyNumberFormat="1" applyFont="1" applyBorder="1"/>
    <xf numFmtId="0" fontId="4" fillId="0" borderId="7" xfId="0" applyFont="1" applyBorder="1"/>
    <xf numFmtId="0" fontId="5" fillId="0" borderId="7" xfId="0" applyFont="1" applyBorder="1" applyAlignment="1">
      <alignment horizontal="right"/>
    </xf>
    <xf numFmtId="17" fontId="4" fillId="0" borderId="7" xfId="0" applyNumberFormat="1" applyFont="1" applyBorder="1" applyAlignment="1">
      <alignment horizontal="center"/>
    </xf>
    <xf numFmtId="164" fontId="5" fillId="0" borderId="7" xfId="1" applyNumberFormat="1" applyFont="1" applyFill="1" applyBorder="1" applyAlignment="1">
      <alignment horizontal="center"/>
    </xf>
    <xf numFmtId="164" fontId="6" fillId="3" borderId="7" xfId="1" applyNumberFormat="1" applyFont="1" applyFill="1" applyBorder="1" applyAlignment="1">
      <alignment horizontal="center"/>
    </xf>
    <xf numFmtId="164" fontId="6" fillId="0" borderId="7" xfId="1" applyNumberFormat="1" applyFont="1" applyFill="1" applyBorder="1" applyAlignment="1">
      <alignment horizontal="center"/>
    </xf>
    <xf numFmtId="164" fontId="4" fillId="0" borderId="7" xfId="1" applyNumberFormat="1" applyFont="1" applyBorder="1" applyAlignment="1">
      <alignment horizontal="center"/>
    </xf>
    <xf numFmtId="0" fontId="7" fillId="0" borderId="7" xfId="0" applyFont="1" applyBorder="1"/>
    <xf numFmtId="164" fontId="4" fillId="0" borderId="7" xfId="1" applyNumberFormat="1" applyFont="1" applyBorder="1"/>
    <xf numFmtId="0" fontId="4" fillId="0" borderId="7" xfId="0" applyFont="1" applyBorder="1" applyAlignment="1">
      <alignment horizontal="right"/>
    </xf>
    <xf numFmtId="164" fontId="5" fillId="3" borderId="7" xfId="1" applyNumberFormat="1" applyFont="1" applyFill="1" applyBorder="1"/>
    <xf numFmtId="38" fontId="5" fillId="3" borderId="7" xfId="1" applyNumberFormat="1" applyFont="1" applyFill="1" applyBorder="1"/>
    <xf numFmtId="43" fontId="4" fillId="0" borderId="7" xfId="1" applyFont="1" applyBorder="1"/>
    <xf numFmtId="38" fontId="4" fillId="3" borderId="7" xfId="1" applyNumberFormat="1" applyFont="1" applyFill="1" applyBorder="1"/>
    <xf numFmtId="0" fontId="1" fillId="2" borderId="7" xfId="0" applyFont="1" applyFill="1" applyBorder="1"/>
    <xf numFmtId="1" fontId="1" fillId="2" borderId="7" xfId="0" applyNumberFormat="1" applyFont="1" applyFill="1" applyBorder="1"/>
    <xf numFmtId="0" fontId="0" fillId="2" borderId="7" xfId="0" applyFill="1" applyBorder="1"/>
    <xf numFmtId="1" fontId="1" fillId="2" borderId="8" xfId="0" applyNumberFormat="1" applyFont="1" applyFill="1" applyBorder="1"/>
    <xf numFmtId="0" fontId="5" fillId="2" borderId="7" xfId="0" applyFont="1" applyFill="1" applyBorder="1"/>
    <xf numFmtId="43" fontId="5" fillId="2" borderId="7" xfId="1" applyFont="1" applyFill="1" applyBorder="1"/>
    <xf numFmtId="1" fontId="0" fillId="2" borderId="7" xfId="0" applyNumberFormat="1" applyFill="1" applyBorder="1"/>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0" xfId="0" applyFill="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5"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4" xfId="0" applyFill="1" applyBorder="1" applyAlignment="1">
      <alignment horizontal="center" wrapText="1"/>
    </xf>
    <xf numFmtId="0" fontId="0" fillId="2" borderId="5" xfId="0" applyFill="1" applyBorder="1" applyAlignment="1">
      <alignment horizontal="center" wrapText="1"/>
    </xf>
    <xf numFmtId="0" fontId="1" fillId="0" borderId="0" xfId="0" applyFont="1" applyAlignment="1">
      <alignment horizontal="center"/>
    </xf>
    <xf numFmtId="0" fontId="1" fillId="0" borderId="7" xfId="0" applyFont="1" applyBorder="1" applyAlignment="1">
      <alignment horizontal="center"/>
    </xf>
    <xf numFmtId="0" fontId="1" fillId="2" borderId="7" xfId="0" applyFont="1" applyFill="1" applyBorder="1" applyAlignment="1">
      <alignment horizontal="center"/>
    </xf>
    <xf numFmtId="0" fontId="4" fillId="0" borderId="7" xfId="0" applyFont="1" applyBorder="1" applyAlignment="1">
      <alignment horizontal="right"/>
    </xf>
    <xf numFmtId="0" fontId="4" fillId="0" borderId="7" xfId="0" applyFont="1" applyBorder="1" applyAlignment="1">
      <alignment horizontal="left"/>
    </xf>
    <xf numFmtId="0" fontId="5" fillId="0" borderId="7" xfId="0" applyFont="1" applyBorder="1" applyAlignment="1">
      <alignment horizontal="center"/>
    </xf>
    <xf numFmtId="0" fontId="1" fillId="2" borderId="9" xfId="0" applyFont="1" applyFill="1" applyBorder="1" applyAlignment="1">
      <alignment horizontal="center"/>
    </xf>
    <xf numFmtId="0" fontId="1" fillId="2" borderId="6" xfId="0" applyFont="1" applyFill="1" applyBorder="1" applyAlignment="1">
      <alignment horizontal="center"/>
    </xf>
    <xf numFmtId="0" fontId="1" fillId="2" borderId="10" xfId="0" applyFont="1" applyFill="1" applyBorder="1" applyAlignment="1">
      <alignment horizontal="center"/>
    </xf>
    <xf numFmtId="0" fontId="15" fillId="0" borderId="0" xfId="0" applyFont="1"/>
    <xf numFmtId="0" fontId="15" fillId="0" borderId="11" xfId="0" applyFont="1" applyBorder="1"/>
    <xf numFmtId="0" fontId="15" fillId="0" borderId="5" xfId="0" applyFont="1" applyBorder="1"/>
    <xf numFmtId="0" fontId="14" fillId="0" borderId="11" xfId="0" applyFont="1" applyBorder="1"/>
    <xf numFmtId="1" fontId="15" fillId="0" borderId="5" xfId="0" applyNumberFormat="1" applyFont="1" applyBorder="1"/>
    <xf numFmtId="0" fontId="14" fillId="0" borderId="5" xfId="0" applyFont="1" applyBorder="1"/>
    <xf numFmtId="1" fontId="14" fillId="0" borderId="5" xfId="0" applyNumberFormat="1" applyFont="1" applyBorder="1"/>
    <xf numFmtId="0" fontId="14" fillId="4" borderId="11" xfId="0" applyFont="1" applyFill="1" applyBorder="1"/>
    <xf numFmtId="1" fontId="15" fillId="4" borderId="5" xfId="0" applyNumberFormat="1" applyFont="1" applyFill="1" applyBorder="1"/>
    <xf numFmtId="1" fontId="14" fillId="4" borderId="5" xfId="0" applyNumberFormat="1" applyFont="1" applyFill="1" applyBorder="1"/>
    <xf numFmtId="0" fontId="14" fillId="4" borderId="9" xfId="0" applyFont="1" applyFill="1" applyBorder="1" applyAlignment="1">
      <alignment horizontal="center"/>
    </xf>
    <xf numFmtId="0" fontId="14" fillId="4" borderId="6" xfId="0" applyFont="1" applyFill="1" applyBorder="1" applyAlignment="1">
      <alignment horizontal="center"/>
    </xf>
    <xf numFmtId="0" fontId="14" fillId="4" borderId="10" xfId="0" applyFont="1" applyFill="1" applyBorder="1" applyAlignment="1">
      <alignment horizontal="center"/>
    </xf>
    <xf numFmtId="0" fontId="0" fillId="0" borderId="0" xfId="0" applyBorder="1" applyAlignment="1">
      <alignment vertical="top" wrapText="1"/>
    </xf>
    <xf numFmtId="0" fontId="0" fillId="2" borderId="12" xfId="0" applyFill="1" applyBorder="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13" xfId="0" applyFill="1" applyBorder="1" applyAlignment="1">
      <alignment horizontal="left" vertical="top" wrapText="1"/>
    </xf>
    <xf numFmtId="0" fontId="0" fillId="2" borderId="0" xfId="0" applyFill="1" applyBorder="1" applyAlignment="1">
      <alignment horizontal="left" vertical="top" wrapText="1"/>
    </xf>
    <xf numFmtId="0" fontId="0" fillId="2" borderId="3" xfId="0" applyFill="1" applyBorder="1" applyAlignment="1">
      <alignment horizontal="left" vertical="top" wrapText="1"/>
    </xf>
    <xf numFmtId="0" fontId="0" fillId="2" borderId="14"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cellXfs>
  <cellStyles count="2">
    <cellStyle name="Comma" xfId="1" builtinId="3"/>
    <cellStyle name="Normal" xfId="0" builtinId="0"/>
  </cellStyles>
  <dxfs count="3">
    <dxf>
      <font>
        <b/>
        <i val="0"/>
        <color rgb="FFFF0000"/>
      </font>
      <fill>
        <patternFill>
          <bgColor theme="0"/>
        </patternFill>
      </fill>
    </dxf>
    <dxf>
      <font>
        <b/>
        <i val="0"/>
        <color rgb="FFFF0000"/>
      </font>
      <fill>
        <patternFill>
          <bgColor theme="0"/>
        </patternFill>
      </fill>
    </dxf>
    <dxf>
      <font>
        <b/>
        <i val="0"/>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J42"/>
  <sheetViews>
    <sheetView topLeftCell="A5" zoomScale="181" zoomScaleNormal="170" workbookViewId="0">
      <selection activeCell="B23" sqref="B23"/>
    </sheetView>
  </sheetViews>
  <sheetFormatPr baseColWidth="10" defaultColWidth="11.1640625" defaultRowHeight="16" x14ac:dyDescent="0.2"/>
  <cols>
    <col min="1" max="1" width="29.33203125" customWidth="1"/>
  </cols>
  <sheetData>
    <row r="1" spans="1:10" x14ac:dyDescent="0.2">
      <c r="A1" s="41" t="s">
        <v>23</v>
      </c>
      <c r="B1" s="41"/>
      <c r="C1" s="41"/>
    </row>
    <row r="2" spans="1:10" x14ac:dyDescent="0.2">
      <c r="A2" s="42" t="s">
        <v>31</v>
      </c>
      <c r="B2" s="42"/>
      <c r="C2" s="42"/>
    </row>
    <row r="3" spans="1:10" x14ac:dyDescent="0.2">
      <c r="A3" s="6" t="s">
        <v>25</v>
      </c>
      <c r="B3" s="6" t="s">
        <v>24</v>
      </c>
      <c r="C3" s="5"/>
      <c r="D3" s="31" t="s">
        <v>32</v>
      </c>
      <c r="E3" s="31"/>
      <c r="F3" s="31"/>
      <c r="G3" s="31"/>
      <c r="H3" s="32"/>
    </row>
    <row r="4" spans="1:10" ht="16" customHeight="1" x14ac:dyDescent="0.2">
      <c r="A4" s="5" t="s">
        <v>50</v>
      </c>
      <c r="B4" s="5">
        <v>2000</v>
      </c>
      <c r="C4" s="5"/>
      <c r="D4" s="33"/>
      <c r="E4" s="33"/>
      <c r="F4" s="33"/>
      <c r="G4" s="33"/>
      <c r="H4" s="34"/>
      <c r="I4" s="2"/>
      <c r="J4" s="2"/>
    </row>
    <row r="5" spans="1:10" x14ac:dyDescent="0.2">
      <c r="A5" s="5"/>
      <c r="B5" s="5"/>
      <c r="C5" s="5"/>
      <c r="D5" s="35"/>
      <c r="E5" s="35"/>
      <c r="F5" s="35"/>
      <c r="G5" s="35"/>
      <c r="H5" s="36"/>
      <c r="I5" s="2"/>
      <c r="J5" s="2"/>
    </row>
    <row r="6" spans="1:10" x14ac:dyDescent="0.2">
      <c r="A6" s="5"/>
      <c r="B6" s="5"/>
      <c r="C6" s="5"/>
      <c r="I6" s="2"/>
      <c r="J6" s="2"/>
    </row>
    <row r="7" spans="1:10" x14ac:dyDescent="0.2">
      <c r="A7" s="5"/>
      <c r="B7" s="5"/>
      <c r="C7" s="5"/>
      <c r="G7" s="2"/>
      <c r="H7" s="2"/>
      <c r="I7" s="2"/>
      <c r="J7" s="2"/>
    </row>
    <row r="8" spans="1:10" x14ac:dyDescent="0.2">
      <c r="A8" s="5"/>
      <c r="B8" s="5"/>
      <c r="C8" s="5"/>
      <c r="G8" s="2"/>
      <c r="H8" s="2"/>
      <c r="I8" s="2"/>
      <c r="J8" s="2"/>
    </row>
    <row r="9" spans="1:10" x14ac:dyDescent="0.2">
      <c r="A9" s="5"/>
      <c r="B9" s="5"/>
      <c r="C9" s="5"/>
      <c r="G9" s="2"/>
      <c r="H9" s="2"/>
      <c r="I9" s="2"/>
      <c r="J9" s="2"/>
    </row>
    <row r="10" spans="1:10" ht="16" customHeight="1" x14ac:dyDescent="0.2">
      <c r="A10" s="8" t="s">
        <v>33</v>
      </c>
      <c r="B10" s="5"/>
      <c r="C10" s="5"/>
      <c r="D10" s="31" t="s">
        <v>34</v>
      </c>
      <c r="E10" s="31"/>
      <c r="F10" s="31"/>
      <c r="G10" s="31"/>
      <c r="H10" s="32"/>
      <c r="I10" s="2"/>
      <c r="J10" s="2"/>
    </row>
    <row r="11" spans="1:10" x14ac:dyDescent="0.2">
      <c r="A11" s="5" t="s">
        <v>26</v>
      </c>
      <c r="B11" s="5">
        <v>5000</v>
      </c>
      <c r="C11" s="5"/>
      <c r="D11" s="33"/>
      <c r="E11" s="33"/>
      <c r="F11" s="33"/>
      <c r="G11" s="33"/>
      <c r="H11" s="34"/>
      <c r="I11" s="2"/>
      <c r="J11" s="2"/>
    </row>
    <row r="12" spans="1:10" x14ac:dyDescent="0.2">
      <c r="A12" s="5" t="s">
        <v>27</v>
      </c>
      <c r="B12" s="5"/>
      <c r="C12" s="5"/>
      <c r="D12" s="33"/>
      <c r="E12" s="33"/>
      <c r="F12" s="33"/>
      <c r="G12" s="33"/>
      <c r="H12" s="34"/>
      <c r="I12" s="2"/>
      <c r="J12" s="2"/>
    </row>
    <row r="13" spans="1:10" x14ac:dyDescent="0.2">
      <c r="A13" s="5" t="s">
        <v>28</v>
      </c>
      <c r="B13" s="5"/>
      <c r="C13" s="5"/>
      <c r="D13" s="33"/>
      <c r="E13" s="33"/>
      <c r="F13" s="33"/>
      <c r="G13" s="33"/>
      <c r="H13" s="34"/>
    </row>
    <row r="14" spans="1:10" x14ac:dyDescent="0.2">
      <c r="A14" s="5" t="s">
        <v>29</v>
      </c>
      <c r="B14" s="5"/>
      <c r="C14" s="5"/>
      <c r="D14" s="35"/>
      <c r="E14" s="35"/>
      <c r="F14" s="35"/>
      <c r="G14" s="35"/>
      <c r="H14" s="36"/>
    </row>
    <row r="15" spans="1:10" x14ac:dyDescent="0.2">
      <c r="A15" s="5" t="s">
        <v>30</v>
      </c>
      <c r="B15" s="5"/>
      <c r="C15" s="5"/>
    </row>
    <row r="16" spans="1:10" x14ac:dyDescent="0.2">
      <c r="A16" s="8" t="s">
        <v>42</v>
      </c>
      <c r="B16" s="5"/>
      <c r="C16" s="5"/>
    </row>
    <row r="17" spans="1:8" x14ac:dyDescent="0.2">
      <c r="A17" s="5"/>
      <c r="B17" s="5"/>
      <c r="C17" s="5"/>
    </row>
    <row r="18" spans="1:8" ht="16" customHeight="1" x14ac:dyDescent="0.2">
      <c r="A18" s="8" t="s">
        <v>35</v>
      </c>
      <c r="B18" s="5"/>
      <c r="C18" s="5"/>
      <c r="D18" s="37" t="s">
        <v>36</v>
      </c>
      <c r="E18" s="37"/>
      <c r="F18" s="37"/>
      <c r="G18" s="37"/>
      <c r="H18" s="38"/>
    </row>
    <row r="19" spans="1:8" x14ac:dyDescent="0.2">
      <c r="A19" s="5" t="s">
        <v>44</v>
      </c>
      <c r="B19" s="5">
        <f>2000</f>
        <v>2000</v>
      </c>
      <c r="C19" s="5"/>
      <c r="D19" s="39"/>
      <c r="E19" s="39"/>
      <c r="F19" s="39"/>
      <c r="G19" s="39"/>
      <c r="H19" s="40"/>
    </row>
    <row r="20" spans="1:8" x14ac:dyDescent="0.2">
      <c r="A20" s="5" t="s">
        <v>43</v>
      </c>
      <c r="B20" s="5">
        <f>500</f>
        <v>500</v>
      </c>
      <c r="C20" s="5"/>
      <c r="D20" s="3"/>
      <c r="E20" s="3"/>
      <c r="F20" s="3"/>
      <c r="G20" s="3"/>
      <c r="H20" s="3"/>
    </row>
    <row r="21" spans="1:8" x14ac:dyDescent="0.2">
      <c r="A21" s="5" t="s">
        <v>45</v>
      </c>
      <c r="B21" s="5">
        <f>300</f>
        <v>300</v>
      </c>
      <c r="C21" s="5"/>
      <c r="D21" s="3"/>
      <c r="E21" s="3"/>
      <c r="F21" s="3"/>
      <c r="G21" s="3"/>
      <c r="H21" s="3"/>
    </row>
    <row r="22" spans="1:8" x14ac:dyDescent="0.2">
      <c r="A22" s="5" t="s">
        <v>51</v>
      </c>
      <c r="B22" s="5">
        <f>1000</f>
        <v>1000</v>
      </c>
      <c r="C22" s="5"/>
      <c r="D22" s="3"/>
      <c r="E22" s="3"/>
      <c r="F22" s="3"/>
      <c r="G22" s="3"/>
      <c r="H22" s="3"/>
    </row>
    <row r="23" spans="1:8" x14ac:dyDescent="0.2">
      <c r="A23" s="5"/>
      <c r="B23" s="5"/>
      <c r="C23" s="5"/>
    </row>
    <row r="24" spans="1:8" x14ac:dyDescent="0.2">
      <c r="A24" s="8" t="s">
        <v>37</v>
      </c>
      <c r="B24" s="8">
        <f>SUM(B19:B23)</f>
        <v>3800</v>
      </c>
      <c r="C24" s="5"/>
    </row>
    <row r="29" spans="1:8" x14ac:dyDescent="0.2">
      <c r="C29" t="s">
        <v>82</v>
      </c>
    </row>
    <row r="39" spans="1:2" x14ac:dyDescent="0.2">
      <c r="A39" s="1"/>
      <c r="B39" s="1"/>
    </row>
    <row r="40" spans="1:2" x14ac:dyDescent="0.2">
      <c r="A40" s="1"/>
      <c r="B40" s="1"/>
    </row>
    <row r="42" spans="1:2" x14ac:dyDescent="0.2">
      <c r="A42" s="1"/>
    </row>
  </sheetData>
  <mergeCells count="5">
    <mergeCell ref="D10:H14"/>
    <mergeCell ref="D3:H5"/>
    <mergeCell ref="D18:H19"/>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B00DE-F3F4-454E-92DB-ED0DF06D9E89}">
  <dimension ref="A1:D8"/>
  <sheetViews>
    <sheetView tabSelected="1" workbookViewId="0">
      <selection activeCell="D13" sqref="D13"/>
    </sheetView>
  </sheetViews>
  <sheetFormatPr baseColWidth="10" defaultColWidth="11.1640625" defaultRowHeight="16" x14ac:dyDescent="0.2"/>
  <cols>
    <col min="1" max="2" width="21.5" customWidth="1"/>
    <col min="3" max="3" width="21.1640625" customWidth="1"/>
    <col min="4" max="4" width="21" customWidth="1"/>
  </cols>
  <sheetData>
    <row r="1" spans="1:4" x14ac:dyDescent="0.2">
      <c r="A1" s="43" t="s">
        <v>7</v>
      </c>
      <c r="B1" s="43"/>
      <c r="C1" s="43"/>
      <c r="D1" s="43"/>
    </row>
    <row r="2" spans="1:4" x14ac:dyDescent="0.2">
      <c r="A2" s="8" t="s">
        <v>73</v>
      </c>
      <c r="B2" s="8" t="s">
        <v>77</v>
      </c>
      <c r="C2" s="8" t="s">
        <v>74</v>
      </c>
      <c r="D2" s="8" t="s">
        <v>77</v>
      </c>
    </row>
    <row r="3" spans="1:4" x14ac:dyDescent="0.2">
      <c r="A3" s="8" t="s">
        <v>79</v>
      </c>
      <c r="B3" s="5"/>
      <c r="C3" s="5" t="s">
        <v>50</v>
      </c>
      <c r="D3" s="7">
        <v>2000</v>
      </c>
    </row>
    <row r="4" spans="1:4" x14ac:dyDescent="0.2">
      <c r="A4" s="5" t="s">
        <v>80</v>
      </c>
      <c r="B4" s="5">
        <v>5000</v>
      </c>
      <c r="C4" s="5" t="s">
        <v>75</v>
      </c>
      <c r="D4" s="7">
        <v>78865</v>
      </c>
    </row>
    <row r="5" spans="1:4" x14ac:dyDescent="0.2">
      <c r="A5" s="5" t="s">
        <v>81</v>
      </c>
      <c r="B5" s="7">
        <f>D7-B4</f>
        <v>75865</v>
      </c>
      <c r="C5" s="5"/>
      <c r="D5" s="5"/>
    </row>
    <row r="6" spans="1:4" x14ac:dyDescent="0.2">
      <c r="A6" s="5"/>
      <c r="B6" s="5"/>
      <c r="C6" s="5"/>
      <c r="D6" s="5"/>
    </row>
    <row r="7" spans="1:4" ht="17" thickBot="1" x14ac:dyDescent="0.25">
      <c r="A7" s="26"/>
      <c r="B7" s="27">
        <f>D7</f>
        <v>80865</v>
      </c>
      <c r="C7" s="24"/>
      <c r="D7" s="27">
        <f>SUM(D3:D4)</f>
        <v>80865</v>
      </c>
    </row>
    <row r="8" spans="1:4" ht="17" thickTop="1" x14ac:dyDescent="0.2"/>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A47A-C8F6-8845-8E07-0C42F635DB59}">
  <dimension ref="A1:R22"/>
  <sheetViews>
    <sheetView topLeftCell="D1" zoomScale="150" zoomScaleNormal="70" workbookViewId="0">
      <selection activeCell="P13" sqref="P13"/>
    </sheetView>
  </sheetViews>
  <sheetFormatPr baseColWidth="10" defaultColWidth="11.1640625" defaultRowHeight="16" x14ac:dyDescent="0.2"/>
  <cols>
    <col min="1" max="1" width="26.33203125" bestFit="1" customWidth="1"/>
    <col min="14" max="14" width="12" bestFit="1" customWidth="1"/>
  </cols>
  <sheetData>
    <row r="1" spans="1:18" ht="16" customHeight="1" x14ac:dyDescent="0.2">
      <c r="A1" s="42" t="s">
        <v>0</v>
      </c>
      <c r="B1" s="42"/>
      <c r="C1" s="42"/>
      <c r="D1" s="42"/>
      <c r="E1" s="42"/>
      <c r="F1" s="42"/>
      <c r="G1" s="42"/>
      <c r="H1" s="42"/>
      <c r="I1" s="42"/>
      <c r="J1" s="42"/>
      <c r="K1" s="42"/>
      <c r="L1" s="42"/>
      <c r="M1" s="42"/>
      <c r="N1" s="42"/>
      <c r="P1" s="64" t="s">
        <v>89</v>
      </c>
      <c r="Q1" s="65"/>
      <c r="R1" s="66"/>
    </row>
    <row r="2" spans="1:18" x14ac:dyDescent="0.2">
      <c r="A2" s="5"/>
      <c r="B2" s="5" t="s">
        <v>10</v>
      </c>
      <c r="C2" s="5" t="s">
        <v>11</v>
      </c>
      <c r="D2" s="5" t="s">
        <v>12</v>
      </c>
      <c r="E2" s="5" t="s">
        <v>13</v>
      </c>
      <c r="F2" s="5" t="s">
        <v>14</v>
      </c>
      <c r="G2" s="5" t="s">
        <v>15</v>
      </c>
      <c r="H2" s="5" t="s">
        <v>16</v>
      </c>
      <c r="I2" s="5" t="s">
        <v>17</v>
      </c>
      <c r="J2" s="5" t="s">
        <v>18</v>
      </c>
      <c r="K2" s="5" t="s">
        <v>19</v>
      </c>
      <c r="L2" s="5" t="s">
        <v>20</v>
      </c>
      <c r="M2" s="5" t="s">
        <v>21</v>
      </c>
      <c r="N2" s="5" t="s">
        <v>22</v>
      </c>
      <c r="P2" s="67"/>
      <c r="Q2" s="68"/>
      <c r="R2" s="69"/>
    </row>
    <row r="3" spans="1:18" x14ac:dyDescent="0.2">
      <c r="A3" s="8" t="s">
        <v>8</v>
      </c>
      <c r="B3" s="5"/>
      <c r="C3" s="5"/>
      <c r="D3" s="5"/>
      <c r="E3" s="5"/>
      <c r="F3" s="5"/>
      <c r="G3" s="5"/>
      <c r="H3" s="5"/>
      <c r="I3" s="5"/>
      <c r="J3" s="5"/>
      <c r="K3" s="5"/>
      <c r="L3" s="5"/>
      <c r="M3" s="5"/>
      <c r="N3" s="5"/>
      <c r="P3" s="67"/>
      <c r="Q3" s="68"/>
      <c r="R3" s="69"/>
    </row>
    <row r="4" spans="1:18" x14ac:dyDescent="0.2">
      <c r="A4" s="7" t="s">
        <v>54</v>
      </c>
      <c r="B4" s="7">
        <v>2000</v>
      </c>
      <c r="C4" s="7">
        <v>4000</v>
      </c>
      <c r="D4" s="7">
        <v>5000</v>
      </c>
      <c r="E4" s="7">
        <f>20*25*2*5</f>
        <v>5000</v>
      </c>
      <c r="F4" s="7">
        <f t="shared" ref="F4:N4" si="0">20*25*2*5</f>
        <v>5000</v>
      </c>
      <c r="G4" s="7">
        <f t="shared" si="0"/>
        <v>5000</v>
      </c>
      <c r="H4" s="7">
        <f t="shared" si="0"/>
        <v>5000</v>
      </c>
      <c r="I4" s="7">
        <f t="shared" si="0"/>
        <v>5000</v>
      </c>
      <c r="J4" s="7">
        <f t="shared" si="0"/>
        <v>5000</v>
      </c>
      <c r="K4" s="7">
        <f t="shared" si="0"/>
        <v>5000</v>
      </c>
      <c r="L4" s="7">
        <f t="shared" si="0"/>
        <v>5000</v>
      </c>
      <c r="M4" s="7">
        <f t="shared" si="0"/>
        <v>5000</v>
      </c>
      <c r="N4" s="7">
        <f t="shared" si="0"/>
        <v>5000</v>
      </c>
      <c r="P4" s="67"/>
      <c r="Q4" s="68"/>
      <c r="R4" s="69"/>
    </row>
    <row r="5" spans="1:18" x14ac:dyDescent="0.2">
      <c r="A5" s="7" t="s">
        <v>53</v>
      </c>
      <c r="B5" s="7">
        <f>10*15</f>
        <v>150</v>
      </c>
      <c r="C5" s="7">
        <f>B5+30</f>
        <v>180</v>
      </c>
      <c r="D5" s="7">
        <f>C5+15</f>
        <v>195</v>
      </c>
      <c r="E5" s="7">
        <f t="shared" ref="E5:L5" si="1">D5+15</f>
        <v>210</v>
      </c>
      <c r="F5" s="7">
        <f t="shared" si="1"/>
        <v>225</v>
      </c>
      <c r="G5" s="7">
        <f t="shared" si="1"/>
        <v>240</v>
      </c>
      <c r="H5" s="7">
        <f t="shared" si="1"/>
        <v>255</v>
      </c>
      <c r="I5" s="7">
        <f t="shared" si="1"/>
        <v>270</v>
      </c>
      <c r="J5" s="7">
        <f t="shared" si="1"/>
        <v>285</v>
      </c>
      <c r="K5" s="7">
        <f t="shared" si="1"/>
        <v>300</v>
      </c>
      <c r="L5" s="7">
        <f t="shared" si="1"/>
        <v>315</v>
      </c>
      <c r="M5" s="7">
        <f>L5+15</f>
        <v>330</v>
      </c>
      <c r="N5" s="7">
        <f>SUM(B5:M5)</f>
        <v>2955</v>
      </c>
      <c r="P5" s="67"/>
      <c r="Q5" s="68"/>
      <c r="R5" s="69"/>
    </row>
    <row r="6" spans="1:18" x14ac:dyDescent="0.2">
      <c r="A6" s="7"/>
      <c r="B6" s="7"/>
      <c r="C6" s="7"/>
      <c r="D6" s="7"/>
      <c r="E6" s="7"/>
      <c r="F6" s="7"/>
      <c r="G6" s="7"/>
      <c r="H6" s="7"/>
      <c r="I6" s="7"/>
      <c r="J6" s="7"/>
      <c r="K6" s="7"/>
      <c r="L6" s="7"/>
      <c r="M6" s="7"/>
      <c r="N6" s="7"/>
      <c r="P6" s="67"/>
      <c r="Q6" s="68"/>
      <c r="R6" s="69"/>
    </row>
    <row r="7" spans="1:18" x14ac:dyDescent="0.2">
      <c r="A7" s="7"/>
      <c r="B7" s="7"/>
      <c r="C7" s="7"/>
      <c r="D7" s="7"/>
      <c r="E7" s="7"/>
      <c r="F7" s="7"/>
      <c r="G7" s="7"/>
      <c r="H7" s="7"/>
      <c r="I7" s="7"/>
      <c r="J7" s="7"/>
      <c r="K7" s="7"/>
      <c r="L7" s="7"/>
      <c r="M7" s="7"/>
      <c r="N7" s="7"/>
      <c r="P7" s="67"/>
      <c r="Q7" s="68"/>
      <c r="R7" s="69"/>
    </row>
    <row r="8" spans="1:18" x14ac:dyDescent="0.2">
      <c r="A8" s="7"/>
      <c r="B8" s="7"/>
      <c r="C8" s="7"/>
      <c r="D8" s="7"/>
      <c r="E8" s="7"/>
      <c r="F8" s="7"/>
      <c r="G8" s="7"/>
      <c r="H8" s="7"/>
      <c r="I8" s="7"/>
      <c r="J8" s="7"/>
      <c r="K8" s="7"/>
      <c r="L8" s="7"/>
      <c r="M8" s="7"/>
      <c r="N8" s="7"/>
      <c r="P8" s="70"/>
      <c r="Q8" s="71"/>
      <c r="R8" s="72"/>
    </row>
    <row r="9" spans="1:18" x14ac:dyDescent="0.2">
      <c r="A9" s="7"/>
      <c r="B9" s="7"/>
      <c r="C9" s="7"/>
      <c r="D9" s="7"/>
      <c r="E9" s="7"/>
      <c r="F9" s="7"/>
      <c r="G9" s="7"/>
      <c r="H9" s="7"/>
      <c r="I9" s="7"/>
      <c r="J9" s="7"/>
      <c r="K9" s="7"/>
      <c r="L9" s="7"/>
      <c r="M9" s="7"/>
      <c r="N9" s="7"/>
      <c r="P9" s="63"/>
      <c r="Q9" s="63"/>
      <c r="R9" s="63"/>
    </row>
    <row r="10" spans="1:18" x14ac:dyDescent="0.2">
      <c r="A10" s="9" t="s">
        <v>38</v>
      </c>
      <c r="B10" s="9">
        <f>SUM(B4:B5)</f>
        <v>2150</v>
      </c>
      <c r="C10" s="9">
        <f t="shared" ref="C10:M10" si="2">SUM(C4:C5)</f>
        <v>4180</v>
      </c>
      <c r="D10" s="9">
        <f t="shared" si="2"/>
        <v>5195</v>
      </c>
      <c r="E10" s="9">
        <f t="shared" si="2"/>
        <v>5210</v>
      </c>
      <c r="F10" s="9">
        <f t="shared" si="2"/>
        <v>5225</v>
      </c>
      <c r="G10" s="9">
        <f t="shared" si="2"/>
        <v>5240</v>
      </c>
      <c r="H10" s="9">
        <f t="shared" si="2"/>
        <v>5255</v>
      </c>
      <c r="I10" s="9">
        <f t="shared" si="2"/>
        <v>5270</v>
      </c>
      <c r="J10" s="9">
        <f t="shared" si="2"/>
        <v>5285</v>
      </c>
      <c r="K10" s="9">
        <f t="shared" si="2"/>
        <v>5300</v>
      </c>
      <c r="L10" s="9">
        <f t="shared" si="2"/>
        <v>5315</v>
      </c>
      <c r="M10" s="9">
        <f t="shared" si="2"/>
        <v>5330</v>
      </c>
      <c r="N10" s="9">
        <f>SUM(B10:M10)</f>
        <v>58955</v>
      </c>
      <c r="P10" s="63"/>
      <c r="Q10" s="63"/>
      <c r="R10" s="63"/>
    </row>
    <row r="11" spans="1:18" x14ac:dyDescent="0.2">
      <c r="A11" s="7"/>
      <c r="B11" s="7"/>
      <c r="C11" s="7"/>
      <c r="D11" s="7"/>
      <c r="E11" s="7"/>
      <c r="F11" s="7"/>
      <c r="G11" s="7"/>
      <c r="H11" s="7"/>
      <c r="I11" s="7"/>
      <c r="J11" s="7"/>
      <c r="K11" s="7"/>
      <c r="L11" s="7"/>
      <c r="M11" s="7"/>
      <c r="N11" s="7"/>
    </row>
    <row r="12" spans="1:18" x14ac:dyDescent="0.2">
      <c r="A12" s="9" t="s">
        <v>9</v>
      </c>
      <c r="B12" s="7"/>
      <c r="C12" s="7"/>
      <c r="D12" s="7"/>
      <c r="E12" s="7"/>
      <c r="F12" s="7"/>
      <c r="G12" s="7"/>
      <c r="H12" s="7"/>
      <c r="I12" s="7"/>
      <c r="J12" s="7"/>
      <c r="K12" s="7"/>
      <c r="L12" s="7"/>
      <c r="M12" s="7"/>
      <c r="N12" s="7"/>
    </row>
    <row r="13" spans="1:18" x14ac:dyDescent="0.2">
      <c r="A13" s="7" t="s">
        <v>51</v>
      </c>
      <c r="B13" s="7">
        <f>1000</f>
        <v>1000</v>
      </c>
      <c r="C13" s="7">
        <f>B13</f>
        <v>1000</v>
      </c>
      <c r="D13" s="7">
        <f t="shared" ref="D13:M13" si="3">C13</f>
        <v>1000</v>
      </c>
      <c r="E13" s="7">
        <f t="shared" si="3"/>
        <v>1000</v>
      </c>
      <c r="F13" s="7">
        <f t="shared" si="3"/>
        <v>1000</v>
      </c>
      <c r="G13" s="7">
        <f t="shared" si="3"/>
        <v>1000</v>
      </c>
      <c r="H13" s="7">
        <f t="shared" si="3"/>
        <v>1000</v>
      </c>
      <c r="I13" s="7">
        <f t="shared" si="3"/>
        <v>1000</v>
      </c>
      <c r="J13" s="7">
        <f t="shared" si="3"/>
        <v>1000</v>
      </c>
      <c r="K13" s="7">
        <f t="shared" si="3"/>
        <v>1000</v>
      </c>
      <c r="L13" s="7">
        <f t="shared" si="3"/>
        <v>1000</v>
      </c>
      <c r="M13" s="7">
        <f t="shared" si="3"/>
        <v>1000</v>
      </c>
      <c r="N13" s="7">
        <f>SUM(B13:M13)</f>
        <v>12000</v>
      </c>
    </row>
    <row r="14" spans="1:18" x14ac:dyDescent="0.2">
      <c r="A14" s="7" t="s">
        <v>55</v>
      </c>
      <c r="B14" s="7">
        <v>600</v>
      </c>
      <c r="C14" s="7">
        <v>600</v>
      </c>
      <c r="D14" s="7">
        <v>600</v>
      </c>
      <c r="E14" s="7">
        <v>600</v>
      </c>
      <c r="F14" s="7">
        <v>600</v>
      </c>
      <c r="G14" s="7">
        <v>600</v>
      </c>
      <c r="H14" s="7">
        <v>600</v>
      </c>
      <c r="I14" s="7">
        <v>600</v>
      </c>
      <c r="J14" s="7">
        <v>600</v>
      </c>
      <c r="K14" s="7">
        <v>600</v>
      </c>
      <c r="L14" s="7">
        <v>600</v>
      </c>
      <c r="M14" s="7">
        <v>600</v>
      </c>
      <c r="N14" s="7">
        <f>SUM(B14:M14)</f>
        <v>7200</v>
      </c>
    </row>
    <row r="15" spans="1:18" x14ac:dyDescent="0.2">
      <c r="A15" s="7" t="s">
        <v>84</v>
      </c>
      <c r="B15" s="7">
        <v>300</v>
      </c>
      <c r="C15" s="7">
        <v>300</v>
      </c>
      <c r="D15" s="7">
        <v>300</v>
      </c>
      <c r="E15" s="7">
        <v>300</v>
      </c>
      <c r="F15" s="7">
        <v>300</v>
      </c>
      <c r="G15" s="7">
        <v>300</v>
      </c>
      <c r="H15" s="7">
        <v>300</v>
      </c>
      <c r="I15" s="7">
        <v>300</v>
      </c>
      <c r="J15" s="7">
        <v>300</v>
      </c>
      <c r="K15" s="7">
        <v>300</v>
      </c>
      <c r="L15" s="7">
        <v>300</v>
      </c>
      <c r="M15" s="7">
        <v>300</v>
      </c>
      <c r="N15" s="7">
        <v>300</v>
      </c>
    </row>
    <row r="16" spans="1:18" x14ac:dyDescent="0.2">
      <c r="A16" s="7"/>
      <c r="B16" s="7"/>
      <c r="C16" s="7"/>
      <c r="D16" s="7"/>
      <c r="E16" s="7"/>
      <c r="F16" s="7"/>
      <c r="G16" s="7"/>
      <c r="H16" s="7"/>
      <c r="I16" s="7"/>
      <c r="J16" s="7"/>
      <c r="K16" s="7"/>
      <c r="L16" s="7"/>
      <c r="M16" s="7"/>
      <c r="N16" s="7"/>
    </row>
    <row r="17" spans="1:14" x14ac:dyDescent="0.2">
      <c r="A17" s="9" t="s">
        <v>39</v>
      </c>
      <c r="B17" s="9">
        <f t="shared" ref="B17:M17" si="4">SUM(B13:B14)</f>
        <v>1600</v>
      </c>
      <c r="C17" s="9">
        <f t="shared" si="4"/>
        <v>1600</v>
      </c>
      <c r="D17" s="9">
        <f t="shared" si="4"/>
        <v>1600</v>
      </c>
      <c r="E17" s="9">
        <f t="shared" si="4"/>
        <v>1600</v>
      </c>
      <c r="F17" s="9">
        <f t="shared" si="4"/>
        <v>1600</v>
      </c>
      <c r="G17" s="9">
        <f t="shared" si="4"/>
        <v>1600</v>
      </c>
      <c r="H17" s="9">
        <f t="shared" si="4"/>
        <v>1600</v>
      </c>
      <c r="I17" s="9">
        <f t="shared" si="4"/>
        <v>1600</v>
      </c>
      <c r="J17" s="9">
        <f t="shared" si="4"/>
        <v>1600</v>
      </c>
      <c r="K17" s="9">
        <f t="shared" si="4"/>
        <v>1600</v>
      </c>
      <c r="L17" s="9">
        <f t="shared" si="4"/>
        <v>1600</v>
      </c>
      <c r="M17" s="9">
        <f t="shared" si="4"/>
        <v>1600</v>
      </c>
      <c r="N17" s="9">
        <f>SUM(B17:M17)</f>
        <v>19200</v>
      </c>
    </row>
    <row r="18" spans="1:14" x14ac:dyDescent="0.2">
      <c r="A18" s="25" t="s">
        <v>40</v>
      </c>
      <c r="B18" s="30">
        <f t="shared" ref="B18:N18" si="5">B10-B17</f>
        <v>550</v>
      </c>
      <c r="C18" s="30">
        <f t="shared" si="5"/>
        <v>2580</v>
      </c>
      <c r="D18" s="30">
        <f t="shared" si="5"/>
        <v>3595</v>
      </c>
      <c r="E18" s="30">
        <f t="shared" si="5"/>
        <v>3610</v>
      </c>
      <c r="F18" s="30">
        <f t="shared" si="5"/>
        <v>3625</v>
      </c>
      <c r="G18" s="30">
        <f t="shared" si="5"/>
        <v>3640</v>
      </c>
      <c r="H18" s="30">
        <f t="shared" si="5"/>
        <v>3655</v>
      </c>
      <c r="I18" s="30">
        <f t="shared" si="5"/>
        <v>3670</v>
      </c>
      <c r="J18" s="30">
        <f t="shared" si="5"/>
        <v>3685</v>
      </c>
      <c r="K18" s="30">
        <f t="shared" si="5"/>
        <v>3700</v>
      </c>
      <c r="L18" s="30">
        <f t="shared" si="5"/>
        <v>3715</v>
      </c>
      <c r="M18" s="30">
        <f t="shared" si="5"/>
        <v>3730</v>
      </c>
      <c r="N18" s="30">
        <f t="shared" si="5"/>
        <v>39755</v>
      </c>
    </row>
    <row r="19" spans="1:14" x14ac:dyDescent="0.2">
      <c r="A19" s="7" t="s">
        <v>56</v>
      </c>
      <c r="B19" s="7">
        <f>B18*5%</f>
        <v>27.5</v>
      </c>
      <c r="C19" s="7">
        <f t="shared" ref="C19:M19" si="6">C18*5%</f>
        <v>129</v>
      </c>
      <c r="D19" s="7">
        <f t="shared" si="6"/>
        <v>179.75</v>
      </c>
      <c r="E19" s="7">
        <f t="shared" si="6"/>
        <v>180.5</v>
      </c>
      <c r="F19" s="7">
        <f t="shared" si="6"/>
        <v>181.25</v>
      </c>
      <c r="G19" s="7">
        <f t="shared" si="6"/>
        <v>182</v>
      </c>
      <c r="H19" s="7">
        <f t="shared" si="6"/>
        <v>182.75</v>
      </c>
      <c r="I19" s="7">
        <f t="shared" si="6"/>
        <v>183.5</v>
      </c>
      <c r="J19" s="7">
        <f t="shared" si="6"/>
        <v>184.25</v>
      </c>
      <c r="K19" s="7">
        <f t="shared" si="6"/>
        <v>185</v>
      </c>
      <c r="L19" s="7">
        <f t="shared" si="6"/>
        <v>185.75</v>
      </c>
      <c r="M19" s="7">
        <f t="shared" si="6"/>
        <v>186.5</v>
      </c>
      <c r="N19" s="7">
        <f>SUM(B19:M19)</f>
        <v>1987.75</v>
      </c>
    </row>
    <row r="20" spans="1:14" x14ac:dyDescent="0.2">
      <c r="A20" s="25" t="s">
        <v>41</v>
      </c>
      <c r="B20" s="25">
        <f>B18-B19</f>
        <v>522.5</v>
      </c>
      <c r="C20" s="25">
        <f t="shared" ref="C20:M20" si="7">C18-C19</f>
        <v>2451</v>
      </c>
      <c r="D20" s="25">
        <f t="shared" si="7"/>
        <v>3415.25</v>
      </c>
      <c r="E20" s="25">
        <f t="shared" si="7"/>
        <v>3429.5</v>
      </c>
      <c r="F20" s="25">
        <f t="shared" si="7"/>
        <v>3443.75</v>
      </c>
      <c r="G20" s="25">
        <f t="shared" si="7"/>
        <v>3458</v>
      </c>
      <c r="H20" s="25">
        <f t="shared" si="7"/>
        <v>3472.25</v>
      </c>
      <c r="I20" s="25">
        <f t="shared" si="7"/>
        <v>3486.5</v>
      </c>
      <c r="J20" s="25">
        <f t="shared" si="7"/>
        <v>3500.75</v>
      </c>
      <c r="K20" s="25">
        <f t="shared" si="7"/>
        <v>3515</v>
      </c>
      <c r="L20" s="25">
        <f t="shared" si="7"/>
        <v>3529.25</v>
      </c>
      <c r="M20" s="25">
        <f t="shared" si="7"/>
        <v>3543.5</v>
      </c>
      <c r="N20" s="25">
        <f>SUM(B20:M20)</f>
        <v>37767.25</v>
      </c>
    </row>
    <row r="21" spans="1:14" x14ac:dyDescent="0.2">
      <c r="A21" s="4"/>
      <c r="B21" s="4"/>
      <c r="C21" s="4"/>
      <c r="D21" s="4"/>
      <c r="E21" s="4"/>
      <c r="F21" s="4"/>
      <c r="G21" s="4"/>
      <c r="H21" s="4"/>
      <c r="I21" s="4"/>
      <c r="J21" s="4"/>
      <c r="K21" s="4"/>
      <c r="L21" s="4"/>
      <c r="M21" s="4"/>
      <c r="N21" s="4"/>
    </row>
    <row r="22" spans="1:14" x14ac:dyDescent="0.2">
      <c r="A22" s="4"/>
      <c r="B22" s="4"/>
      <c r="C22" s="4"/>
      <c r="D22" s="4"/>
      <c r="E22" s="4"/>
      <c r="F22" s="4"/>
      <c r="G22" s="4"/>
      <c r="H22" s="4"/>
      <c r="I22" s="4"/>
      <c r="J22" s="4"/>
      <c r="K22" s="4"/>
      <c r="L22" s="4"/>
      <c r="M22" s="4"/>
      <c r="N22" s="4"/>
    </row>
  </sheetData>
  <mergeCells count="2">
    <mergeCell ref="A1:N1"/>
    <mergeCell ref="P1:R8"/>
  </mergeCells>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63A53-A6F0-3C46-8002-E2243A3B1E54}">
  <dimension ref="A1:N69"/>
  <sheetViews>
    <sheetView workbookViewId="0">
      <selection activeCell="C26" sqref="C26"/>
    </sheetView>
  </sheetViews>
  <sheetFormatPr baseColWidth="10" defaultColWidth="11.1640625" defaultRowHeight="16" x14ac:dyDescent="0.2"/>
  <cols>
    <col min="1" max="1" width="30.6640625" customWidth="1"/>
    <col min="14" max="14" width="12" bestFit="1" customWidth="1"/>
  </cols>
  <sheetData>
    <row r="1" spans="1:14" x14ac:dyDescent="0.2">
      <c r="A1" s="43" t="s">
        <v>1</v>
      </c>
      <c r="B1" s="43"/>
      <c r="C1" s="43"/>
      <c r="D1" s="43"/>
      <c r="E1" s="43"/>
      <c r="F1" s="43"/>
      <c r="G1" s="43"/>
      <c r="H1" s="43"/>
      <c r="I1" s="43"/>
      <c r="J1" s="43"/>
      <c r="K1" s="43"/>
      <c r="L1" s="43"/>
      <c r="M1" s="43"/>
      <c r="N1" s="43"/>
    </row>
    <row r="2" spans="1:14" x14ac:dyDescent="0.2">
      <c r="A2" s="5"/>
      <c r="B2" s="5" t="s">
        <v>10</v>
      </c>
      <c r="C2" s="5" t="s">
        <v>11</v>
      </c>
      <c r="D2" s="5" t="s">
        <v>12</v>
      </c>
      <c r="E2" s="5" t="s">
        <v>13</v>
      </c>
      <c r="F2" s="5" t="s">
        <v>14</v>
      </c>
      <c r="G2" s="5" t="s">
        <v>15</v>
      </c>
      <c r="H2" s="5" t="s">
        <v>16</v>
      </c>
      <c r="I2" s="5" t="s">
        <v>17</v>
      </c>
      <c r="J2" s="5" t="s">
        <v>18</v>
      </c>
      <c r="K2" s="5" t="s">
        <v>19</v>
      </c>
      <c r="L2" s="5" t="s">
        <v>20</v>
      </c>
      <c r="M2" s="5" t="s">
        <v>21</v>
      </c>
      <c r="N2" s="5" t="s">
        <v>22</v>
      </c>
    </row>
    <row r="3" spans="1:14" x14ac:dyDescent="0.2">
      <c r="A3" s="8" t="s">
        <v>8</v>
      </c>
      <c r="B3" s="5"/>
      <c r="C3" s="5"/>
      <c r="D3" s="5"/>
      <c r="E3" s="5"/>
      <c r="F3" s="5"/>
      <c r="G3" s="5"/>
      <c r="H3" s="5"/>
      <c r="I3" s="5"/>
      <c r="J3" s="5"/>
      <c r="K3" s="5"/>
      <c r="L3" s="5"/>
      <c r="M3" s="5"/>
      <c r="N3" s="5"/>
    </row>
    <row r="4" spans="1:14" x14ac:dyDescent="0.2">
      <c r="A4" s="5" t="s">
        <v>54</v>
      </c>
      <c r="B4" s="7">
        <f>'Income Statement Year 1 '!N4</f>
        <v>5000</v>
      </c>
      <c r="C4" s="7">
        <f>B4</f>
        <v>5000</v>
      </c>
      <c r="D4" s="7">
        <f t="shared" ref="D4:M4" si="0">C4</f>
        <v>5000</v>
      </c>
      <c r="E4" s="7">
        <f t="shared" si="0"/>
        <v>5000</v>
      </c>
      <c r="F4" s="7">
        <f t="shared" si="0"/>
        <v>5000</v>
      </c>
      <c r="G4" s="7">
        <f t="shared" si="0"/>
        <v>5000</v>
      </c>
      <c r="H4" s="7">
        <f t="shared" si="0"/>
        <v>5000</v>
      </c>
      <c r="I4" s="7">
        <f t="shared" si="0"/>
        <v>5000</v>
      </c>
      <c r="J4" s="7">
        <f t="shared" si="0"/>
        <v>5000</v>
      </c>
      <c r="K4" s="7">
        <f t="shared" si="0"/>
        <v>5000</v>
      </c>
      <c r="L4" s="7">
        <f t="shared" si="0"/>
        <v>5000</v>
      </c>
      <c r="M4" s="7">
        <f t="shared" si="0"/>
        <v>5000</v>
      </c>
      <c r="N4" s="5">
        <f>SUM(B4:M4)</f>
        <v>60000</v>
      </c>
    </row>
    <row r="5" spans="1:14" x14ac:dyDescent="0.2">
      <c r="A5" s="5" t="s">
        <v>53</v>
      </c>
      <c r="B5" s="5">
        <v>480</v>
      </c>
      <c r="C5" s="5">
        <f>B5+30</f>
        <v>510</v>
      </c>
      <c r="D5" s="5">
        <f t="shared" ref="D5:M5" si="1">C5+30</f>
        <v>540</v>
      </c>
      <c r="E5" s="5">
        <f t="shared" si="1"/>
        <v>570</v>
      </c>
      <c r="F5" s="5">
        <f t="shared" si="1"/>
        <v>600</v>
      </c>
      <c r="G5" s="5">
        <f t="shared" si="1"/>
        <v>630</v>
      </c>
      <c r="H5" s="5">
        <f t="shared" si="1"/>
        <v>660</v>
      </c>
      <c r="I5" s="5">
        <f t="shared" si="1"/>
        <v>690</v>
      </c>
      <c r="J5" s="5">
        <f t="shared" si="1"/>
        <v>720</v>
      </c>
      <c r="K5" s="5">
        <f t="shared" si="1"/>
        <v>750</v>
      </c>
      <c r="L5" s="5">
        <f t="shared" si="1"/>
        <v>780</v>
      </c>
      <c r="M5" s="5">
        <f t="shared" si="1"/>
        <v>810</v>
      </c>
      <c r="N5" s="5">
        <f>SUM(B5:M5)</f>
        <v>7740</v>
      </c>
    </row>
    <row r="6" spans="1:14" x14ac:dyDescent="0.2">
      <c r="A6" s="5"/>
      <c r="B6" s="5"/>
      <c r="C6" s="5"/>
      <c r="D6" s="5"/>
      <c r="E6" s="5"/>
      <c r="F6" s="5"/>
      <c r="G6" s="5"/>
      <c r="H6" s="5"/>
      <c r="I6" s="5"/>
      <c r="J6" s="5"/>
      <c r="K6" s="5"/>
      <c r="L6" s="5"/>
      <c r="M6" s="5"/>
      <c r="N6" s="5"/>
    </row>
    <row r="7" spans="1:14" x14ac:dyDescent="0.2">
      <c r="A7" s="5"/>
      <c r="B7" s="5"/>
      <c r="C7" s="5"/>
      <c r="D7" s="5"/>
      <c r="E7" s="5"/>
      <c r="F7" s="5"/>
      <c r="G7" s="5"/>
      <c r="H7" s="5"/>
      <c r="I7" s="5"/>
      <c r="J7" s="5"/>
      <c r="K7" s="5"/>
      <c r="L7" s="5"/>
      <c r="M7" s="5"/>
      <c r="N7" s="5"/>
    </row>
    <row r="8" spans="1:14" x14ac:dyDescent="0.2">
      <c r="A8" s="5"/>
      <c r="B8" s="5"/>
      <c r="C8" s="5"/>
      <c r="D8" s="5"/>
      <c r="E8" s="5"/>
      <c r="F8" s="5"/>
      <c r="G8" s="5"/>
      <c r="H8" s="5"/>
      <c r="I8" s="5"/>
      <c r="J8" s="5"/>
      <c r="K8" s="5"/>
      <c r="L8" s="5"/>
      <c r="M8" s="5"/>
      <c r="N8" s="5"/>
    </row>
    <row r="9" spans="1:14" x14ac:dyDescent="0.2">
      <c r="A9" s="5"/>
      <c r="B9" s="5"/>
      <c r="C9" s="5"/>
      <c r="D9" s="5"/>
      <c r="E9" s="5"/>
      <c r="F9" s="5"/>
      <c r="G9" s="5"/>
      <c r="H9" s="5"/>
      <c r="I9" s="5"/>
      <c r="J9" s="5"/>
      <c r="K9" s="5"/>
      <c r="L9" s="5"/>
      <c r="M9" s="5"/>
      <c r="N9" s="5"/>
    </row>
    <row r="10" spans="1:14" x14ac:dyDescent="0.2">
      <c r="A10" s="8" t="s">
        <v>38</v>
      </c>
      <c r="B10" s="8">
        <f>SUM(B4:B5)</f>
        <v>5480</v>
      </c>
      <c r="C10" s="8">
        <f t="shared" ref="C10:M10" si="2">SUM(C4:C5)</f>
        <v>5510</v>
      </c>
      <c r="D10" s="8">
        <f t="shared" si="2"/>
        <v>5540</v>
      </c>
      <c r="E10" s="8">
        <f t="shared" si="2"/>
        <v>5570</v>
      </c>
      <c r="F10" s="8">
        <f t="shared" si="2"/>
        <v>5600</v>
      </c>
      <c r="G10" s="8">
        <f t="shared" si="2"/>
        <v>5630</v>
      </c>
      <c r="H10" s="8">
        <f t="shared" si="2"/>
        <v>5660</v>
      </c>
      <c r="I10" s="8">
        <f t="shared" si="2"/>
        <v>5690</v>
      </c>
      <c r="J10" s="8">
        <f t="shared" si="2"/>
        <v>5720</v>
      </c>
      <c r="K10" s="8">
        <f t="shared" si="2"/>
        <v>5750</v>
      </c>
      <c r="L10" s="8">
        <f t="shared" si="2"/>
        <v>5780</v>
      </c>
      <c r="M10" s="8">
        <f t="shared" si="2"/>
        <v>5810</v>
      </c>
      <c r="N10" s="8">
        <f>SUM(B10:M10)</f>
        <v>67740</v>
      </c>
    </row>
    <row r="11" spans="1:14" x14ac:dyDescent="0.2">
      <c r="A11" s="5"/>
      <c r="B11" s="5"/>
      <c r="C11" s="5"/>
      <c r="D11" s="5"/>
      <c r="E11" s="5"/>
      <c r="F11" s="5"/>
      <c r="G11" s="5"/>
      <c r="H11" s="5"/>
      <c r="I11" s="5"/>
      <c r="J11" s="5"/>
      <c r="K11" s="5"/>
      <c r="L11" s="5"/>
      <c r="M11" s="5"/>
      <c r="N11" s="5"/>
    </row>
    <row r="12" spans="1:14" x14ac:dyDescent="0.2">
      <c r="A12" s="8" t="s">
        <v>9</v>
      </c>
      <c r="B12" s="5"/>
      <c r="C12" s="5"/>
      <c r="D12" s="5"/>
      <c r="E12" s="5"/>
      <c r="F12" s="5"/>
      <c r="G12" s="5"/>
      <c r="H12" s="5"/>
      <c r="I12" s="5"/>
      <c r="J12" s="5"/>
      <c r="K12" s="5"/>
      <c r="L12" s="5"/>
      <c r="M12" s="5"/>
      <c r="N12" s="5"/>
    </row>
    <row r="13" spans="1:14" x14ac:dyDescent="0.2">
      <c r="A13" s="5" t="s">
        <v>51</v>
      </c>
      <c r="B13" s="5">
        <f>1000</f>
        <v>1000</v>
      </c>
      <c r="C13" s="5">
        <f>1000</f>
        <v>1000</v>
      </c>
      <c r="D13" s="5">
        <f>1000</f>
        <v>1000</v>
      </c>
      <c r="E13" s="5">
        <f>1000</f>
        <v>1000</v>
      </c>
      <c r="F13" s="5">
        <f>1000</f>
        <v>1000</v>
      </c>
      <c r="G13" s="5">
        <f>1000</f>
        <v>1000</v>
      </c>
      <c r="H13" s="5">
        <f>1000</f>
        <v>1000</v>
      </c>
      <c r="I13" s="5">
        <f>1000</f>
        <v>1000</v>
      </c>
      <c r="J13" s="5">
        <f>1000</f>
        <v>1000</v>
      </c>
      <c r="K13" s="5">
        <f>1000</f>
        <v>1000</v>
      </c>
      <c r="L13" s="5">
        <f>1000</f>
        <v>1000</v>
      </c>
      <c r="M13" s="5">
        <f>1000</f>
        <v>1000</v>
      </c>
      <c r="N13" s="5">
        <f>SUM(B13:M13)</f>
        <v>12000</v>
      </c>
    </row>
    <row r="14" spans="1:14" x14ac:dyDescent="0.2">
      <c r="A14" s="5" t="s">
        <v>55</v>
      </c>
      <c r="B14" s="5">
        <v>600</v>
      </c>
      <c r="C14" s="5">
        <v>600</v>
      </c>
      <c r="D14" s="5">
        <v>600</v>
      </c>
      <c r="E14" s="5">
        <v>600</v>
      </c>
      <c r="F14" s="5">
        <v>600</v>
      </c>
      <c r="G14" s="5">
        <v>600</v>
      </c>
      <c r="H14" s="5">
        <v>600</v>
      </c>
      <c r="I14" s="5">
        <v>600</v>
      </c>
      <c r="J14" s="5">
        <v>600</v>
      </c>
      <c r="K14" s="5">
        <v>600</v>
      </c>
      <c r="L14" s="5">
        <v>600</v>
      </c>
      <c r="M14" s="5">
        <v>600</v>
      </c>
      <c r="N14" s="5">
        <f>SUM(B14:M14)</f>
        <v>7200</v>
      </c>
    </row>
    <row r="15" spans="1:14" x14ac:dyDescent="0.2">
      <c r="A15" s="5" t="s">
        <v>84</v>
      </c>
      <c r="B15">
        <v>300</v>
      </c>
      <c r="C15">
        <v>300</v>
      </c>
      <c r="D15">
        <v>300</v>
      </c>
      <c r="E15">
        <v>300</v>
      </c>
      <c r="F15">
        <v>300</v>
      </c>
      <c r="G15">
        <v>300</v>
      </c>
      <c r="H15">
        <v>300</v>
      </c>
      <c r="I15">
        <v>300</v>
      </c>
      <c r="J15">
        <v>300</v>
      </c>
      <c r="K15">
        <v>300</v>
      </c>
      <c r="L15">
        <v>300</v>
      </c>
      <c r="M15">
        <v>300</v>
      </c>
      <c r="N15">
        <v>300</v>
      </c>
    </row>
    <row r="16" spans="1:14" x14ac:dyDescent="0.2">
      <c r="A16" s="5"/>
      <c r="B16" s="5"/>
      <c r="C16" s="5"/>
      <c r="D16" s="5"/>
      <c r="E16" s="5"/>
      <c r="F16" s="5"/>
      <c r="G16" s="5"/>
      <c r="H16" s="5"/>
      <c r="I16" s="5"/>
      <c r="J16" s="5"/>
      <c r="K16" s="5"/>
      <c r="M16" s="5"/>
      <c r="N16" s="5"/>
    </row>
    <row r="17" spans="1:14" x14ac:dyDescent="0.2">
      <c r="A17" s="8" t="s">
        <v>39</v>
      </c>
      <c r="B17" s="8">
        <f t="shared" ref="B17:M17" si="3">SUM(B13:B14)</f>
        <v>1600</v>
      </c>
      <c r="C17" s="8">
        <f t="shared" si="3"/>
        <v>1600</v>
      </c>
      <c r="D17" s="8">
        <f t="shared" si="3"/>
        <v>1600</v>
      </c>
      <c r="E17" s="8">
        <f t="shared" si="3"/>
        <v>1600</v>
      </c>
      <c r="F17" s="8">
        <f t="shared" si="3"/>
        <v>1600</v>
      </c>
      <c r="G17" s="8">
        <f t="shared" si="3"/>
        <v>1600</v>
      </c>
      <c r="H17" s="8">
        <f t="shared" si="3"/>
        <v>1600</v>
      </c>
      <c r="I17" s="8">
        <f t="shared" si="3"/>
        <v>1600</v>
      </c>
      <c r="J17" s="8">
        <f t="shared" si="3"/>
        <v>1600</v>
      </c>
      <c r="K17" s="8">
        <f t="shared" si="3"/>
        <v>1600</v>
      </c>
      <c r="L17" s="8">
        <f t="shared" si="3"/>
        <v>1600</v>
      </c>
      <c r="M17" s="8">
        <f t="shared" si="3"/>
        <v>1600</v>
      </c>
      <c r="N17" s="8">
        <f>SUM(B17:M17)</f>
        <v>19200</v>
      </c>
    </row>
    <row r="18" spans="1:14" x14ac:dyDescent="0.2">
      <c r="A18" s="24" t="s">
        <v>40</v>
      </c>
      <c r="B18" s="26">
        <f t="shared" ref="B18:M18" si="4">B10-B17</f>
        <v>3880</v>
      </c>
      <c r="C18" s="26">
        <f t="shared" si="4"/>
        <v>3910</v>
      </c>
      <c r="D18" s="26">
        <f t="shared" si="4"/>
        <v>3940</v>
      </c>
      <c r="E18" s="26">
        <f t="shared" si="4"/>
        <v>3970</v>
      </c>
      <c r="F18" s="26">
        <f t="shared" si="4"/>
        <v>4000</v>
      </c>
      <c r="G18" s="26">
        <f t="shared" si="4"/>
        <v>4030</v>
      </c>
      <c r="H18" s="26">
        <f t="shared" si="4"/>
        <v>4060</v>
      </c>
      <c r="I18" s="26">
        <f t="shared" si="4"/>
        <v>4090</v>
      </c>
      <c r="J18" s="26">
        <f t="shared" si="4"/>
        <v>4120</v>
      </c>
      <c r="K18" s="26">
        <f t="shared" si="4"/>
        <v>4150</v>
      </c>
      <c r="L18" s="26">
        <f t="shared" si="4"/>
        <v>4180</v>
      </c>
      <c r="M18" s="26">
        <f t="shared" si="4"/>
        <v>4210</v>
      </c>
      <c r="N18" s="26">
        <f>SUM(B18:M18)</f>
        <v>48540</v>
      </c>
    </row>
    <row r="19" spans="1:14" x14ac:dyDescent="0.2">
      <c r="A19" s="5" t="s">
        <v>56</v>
      </c>
      <c r="B19" s="5">
        <f>B18*5%</f>
        <v>194</v>
      </c>
      <c r="C19" s="5">
        <f t="shared" ref="C19:M19" si="5">C18*5%</f>
        <v>195.5</v>
      </c>
      <c r="D19" s="5">
        <f t="shared" si="5"/>
        <v>197</v>
      </c>
      <c r="E19" s="5">
        <f t="shared" si="5"/>
        <v>198.5</v>
      </c>
      <c r="F19" s="5">
        <f t="shared" si="5"/>
        <v>200</v>
      </c>
      <c r="G19" s="5">
        <f t="shared" si="5"/>
        <v>201.5</v>
      </c>
      <c r="H19" s="5">
        <f t="shared" si="5"/>
        <v>203</v>
      </c>
      <c r="I19" s="5">
        <f t="shared" si="5"/>
        <v>204.5</v>
      </c>
      <c r="J19" s="5">
        <f t="shared" si="5"/>
        <v>206</v>
      </c>
      <c r="K19" s="5">
        <f t="shared" si="5"/>
        <v>207.5</v>
      </c>
      <c r="L19" s="5">
        <f t="shared" si="5"/>
        <v>209</v>
      </c>
      <c r="M19" s="5">
        <f t="shared" si="5"/>
        <v>210.5</v>
      </c>
      <c r="N19" s="5">
        <f>SUM(B19:M19)</f>
        <v>2427</v>
      </c>
    </row>
    <row r="20" spans="1:14" x14ac:dyDescent="0.2">
      <c r="A20" s="24" t="s">
        <v>41</v>
      </c>
      <c r="B20" s="24">
        <f>B18-B19</f>
        <v>3686</v>
      </c>
      <c r="C20" s="24">
        <f t="shared" ref="C20:N20" si="6">C18-C19</f>
        <v>3714.5</v>
      </c>
      <c r="D20" s="24">
        <f t="shared" si="6"/>
        <v>3743</v>
      </c>
      <c r="E20" s="24">
        <f t="shared" si="6"/>
        <v>3771.5</v>
      </c>
      <c r="F20" s="24">
        <f t="shared" si="6"/>
        <v>3800</v>
      </c>
      <c r="G20" s="24">
        <f t="shared" si="6"/>
        <v>3828.5</v>
      </c>
      <c r="H20" s="24">
        <f t="shared" si="6"/>
        <v>3857</v>
      </c>
      <c r="I20" s="24">
        <f t="shared" si="6"/>
        <v>3885.5</v>
      </c>
      <c r="J20" s="24">
        <f t="shared" si="6"/>
        <v>3914</v>
      </c>
      <c r="K20" s="24">
        <f t="shared" si="6"/>
        <v>3942.5</v>
      </c>
      <c r="L20" s="24">
        <f t="shared" si="6"/>
        <v>3971</v>
      </c>
      <c r="M20" s="24">
        <f t="shared" si="6"/>
        <v>3999.5</v>
      </c>
      <c r="N20" s="24">
        <f t="shared" si="6"/>
        <v>46113</v>
      </c>
    </row>
    <row r="26" spans="1:14" x14ac:dyDescent="0.2">
      <c r="C26" s="1"/>
    </row>
    <row r="27" spans="1:14" x14ac:dyDescent="0.2">
      <c r="C27" s="1"/>
    </row>
    <row r="52" spans="1:2" x14ac:dyDescent="0.2">
      <c r="A52" t="s">
        <v>31</v>
      </c>
    </row>
    <row r="53" spans="1:2" x14ac:dyDescent="0.2">
      <c r="A53" t="s">
        <v>25</v>
      </c>
      <c r="B53" t="s">
        <v>48</v>
      </c>
    </row>
    <row r="54" spans="1:2" x14ac:dyDescent="0.2">
      <c r="A54" t="s">
        <v>44</v>
      </c>
      <c r="B54">
        <f>2000</f>
        <v>2000</v>
      </c>
    </row>
    <row r="55" spans="1:2" x14ac:dyDescent="0.2">
      <c r="A55" t="s">
        <v>43</v>
      </c>
      <c r="B55">
        <f>500</f>
        <v>500</v>
      </c>
    </row>
    <row r="56" spans="1:2" x14ac:dyDescent="0.2">
      <c r="A56" t="s">
        <v>45</v>
      </c>
      <c r="B56">
        <f>300</f>
        <v>300</v>
      </c>
    </row>
    <row r="57" spans="1:2" x14ac:dyDescent="0.2">
      <c r="A57" t="s">
        <v>46</v>
      </c>
      <c r="B57">
        <f>1000</f>
        <v>1000</v>
      </c>
    </row>
    <row r="58" spans="1:2" x14ac:dyDescent="0.2">
      <c r="A58" t="s">
        <v>47</v>
      </c>
      <c r="B58">
        <f>1000</f>
        <v>1000</v>
      </c>
    </row>
    <row r="60" spans="1:2" x14ac:dyDescent="0.2">
      <c r="A60" t="s">
        <v>33</v>
      </c>
    </row>
    <row r="61" spans="1:2" x14ac:dyDescent="0.2">
      <c r="A61" t="s">
        <v>26</v>
      </c>
      <c r="B61">
        <v>5000</v>
      </c>
    </row>
    <row r="63" spans="1:2" x14ac:dyDescent="0.2">
      <c r="A63" t="s">
        <v>49</v>
      </c>
    </row>
    <row r="64" spans="1:2" x14ac:dyDescent="0.2">
      <c r="A64" t="s">
        <v>44</v>
      </c>
      <c r="B64">
        <f>B54</f>
        <v>2000</v>
      </c>
    </row>
    <row r="65" spans="1:2" x14ac:dyDescent="0.2">
      <c r="A65" t="s">
        <v>43</v>
      </c>
      <c r="B65">
        <f>B55</f>
        <v>500</v>
      </c>
    </row>
    <row r="66" spans="1:2" x14ac:dyDescent="0.2">
      <c r="A66" t="s">
        <v>45</v>
      </c>
      <c r="B66">
        <f>B56</f>
        <v>300</v>
      </c>
    </row>
    <row r="67" spans="1:2" x14ac:dyDescent="0.2">
      <c r="A67" t="s">
        <v>46</v>
      </c>
      <c r="B67">
        <f>B57</f>
        <v>1000</v>
      </c>
    </row>
    <row r="68" spans="1:2" x14ac:dyDescent="0.2">
      <c r="A68" t="s">
        <v>47</v>
      </c>
      <c r="B68">
        <f>B58</f>
        <v>1000</v>
      </c>
    </row>
    <row r="69" spans="1:2" x14ac:dyDescent="0.2">
      <c r="A69" t="s">
        <v>35</v>
      </c>
      <c r="B69">
        <f>SUM(B64:B68)</f>
        <v>4800</v>
      </c>
    </row>
  </sheetData>
  <mergeCells count="1">
    <mergeCell ref="A1:N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9334F-43ED-E247-AA9D-7E5131A27D5E}">
  <dimension ref="A1:N21"/>
  <sheetViews>
    <sheetView zoomScale="125" workbookViewId="0">
      <selection activeCell="M24" sqref="M24"/>
    </sheetView>
  </sheetViews>
  <sheetFormatPr baseColWidth="10" defaultRowHeight="16" x14ac:dyDescent="0.2"/>
  <cols>
    <col min="1" max="1" width="25" customWidth="1"/>
  </cols>
  <sheetData>
    <row r="1" spans="1:14" x14ac:dyDescent="0.2">
      <c r="A1" s="60" t="s">
        <v>85</v>
      </c>
      <c r="B1" s="61"/>
      <c r="C1" s="61"/>
      <c r="D1" s="61"/>
      <c r="E1" s="61"/>
      <c r="F1" s="61"/>
      <c r="G1" s="61"/>
      <c r="H1" s="61"/>
      <c r="I1" s="61"/>
      <c r="J1" s="61"/>
      <c r="K1" s="61"/>
      <c r="L1" s="61"/>
      <c r="M1" s="61"/>
      <c r="N1" s="62"/>
    </row>
    <row r="2" spans="1:14" x14ac:dyDescent="0.2">
      <c r="A2" s="51"/>
      <c r="B2" s="52" t="s">
        <v>10</v>
      </c>
      <c r="C2" s="52" t="s">
        <v>11</v>
      </c>
      <c r="D2" s="52" t="s">
        <v>12</v>
      </c>
      <c r="E2" s="52" t="s">
        <v>13</v>
      </c>
      <c r="F2" s="52" t="s">
        <v>14</v>
      </c>
      <c r="G2" s="52" t="s">
        <v>15</v>
      </c>
      <c r="H2" s="52" t="s">
        <v>16</v>
      </c>
      <c r="I2" s="52" t="s">
        <v>17</v>
      </c>
      <c r="J2" s="52" t="s">
        <v>18</v>
      </c>
      <c r="K2" s="52" t="s">
        <v>19</v>
      </c>
      <c r="L2" s="52" t="s">
        <v>20</v>
      </c>
      <c r="M2" s="52" t="s">
        <v>21</v>
      </c>
      <c r="N2" s="52" t="s">
        <v>22</v>
      </c>
    </row>
    <row r="3" spans="1:14" x14ac:dyDescent="0.2">
      <c r="A3" s="53" t="s">
        <v>8</v>
      </c>
      <c r="B3" s="52"/>
      <c r="C3" s="52"/>
      <c r="D3" s="52"/>
      <c r="E3" s="52"/>
      <c r="F3" s="52"/>
      <c r="G3" s="52"/>
      <c r="H3" s="52"/>
      <c r="I3" s="52"/>
      <c r="J3" s="52"/>
      <c r="K3" s="52"/>
      <c r="L3" s="52"/>
      <c r="M3" s="52"/>
      <c r="N3" s="52"/>
    </row>
    <row r="4" spans="1:14" x14ac:dyDescent="0.2">
      <c r="A4" s="51" t="s">
        <v>54</v>
      </c>
      <c r="B4" s="54">
        <v>5000</v>
      </c>
      <c r="C4" s="54">
        <v>5000</v>
      </c>
      <c r="D4" s="54">
        <v>5000</v>
      </c>
      <c r="E4" s="54">
        <v>5000</v>
      </c>
      <c r="F4" s="54">
        <v>5000</v>
      </c>
      <c r="G4" s="54">
        <v>5000</v>
      </c>
      <c r="H4" s="54">
        <v>5000</v>
      </c>
      <c r="I4" s="54">
        <v>5000</v>
      </c>
      <c r="J4" s="54">
        <v>5000</v>
      </c>
      <c r="K4" s="54">
        <v>5000</v>
      </c>
      <c r="L4" s="54">
        <v>5000</v>
      </c>
      <c r="M4" s="54">
        <v>5000</v>
      </c>
      <c r="N4" s="52">
        <v>90000</v>
      </c>
    </row>
    <row r="5" spans="1:14" x14ac:dyDescent="0.2">
      <c r="A5" s="51" t="s">
        <v>86</v>
      </c>
      <c r="B5" s="52">
        <v>842</v>
      </c>
      <c r="C5" s="52">
        <f>B5+16</f>
        <v>858</v>
      </c>
      <c r="D5" s="52">
        <f t="shared" ref="D5:N5" si="0">C5+16</f>
        <v>874</v>
      </c>
      <c r="E5" s="52">
        <f t="shared" si="0"/>
        <v>890</v>
      </c>
      <c r="F5" s="52">
        <f t="shared" si="0"/>
        <v>906</v>
      </c>
      <c r="G5" s="52">
        <f t="shared" si="0"/>
        <v>922</v>
      </c>
      <c r="H5" s="52">
        <f t="shared" si="0"/>
        <v>938</v>
      </c>
      <c r="I5" s="52">
        <f t="shared" si="0"/>
        <v>954</v>
      </c>
      <c r="J5" s="52">
        <f t="shared" si="0"/>
        <v>970</v>
      </c>
      <c r="K5" s="52">
        <f t="shared" si="0"/>
        <v>986</v>
      </c>
      <c r="L5" s="52">
        <f t="shared" si="0"/>
        <v>1002</v>
      </c>
      <c r="M5" s="52">
        <f t="shared" si="0"/>
        <v>1018</v>
      </c>
      <c r="N5" s="52">
        <v>12216</v>
      </c>
    </row>
    <row r="6" spans="1:14" x14ac:dyDescent="0.2">
      <c r="A6" s="51"/>
      <c r="B6" s="52"/>
      <c r="C6" s="52"/>
      <c r="D6" s="52"/>
      <c r="E6" s="52"/>
      <c r="F6" s="52"/>
      <c r="G6" s="52"/>
      <c r="H6" s="52"/>
      <c r="I6" s="52"/>
      <c r="J6" s="52"/>
      <c r="K6" s="52"/>
      <c r="L6" s="52"/>
      <c r="M6" s="52"/>
      <c r="N6" s="52"/>
    </row>
    <row r="7" spans="1:14" x14ac:dyDescent="0.2">
      <c r="A7" s="51"/>
      <c r="B7" s="52"/>
      <c r="C7" s="52"/>
      <c r="D7" s="52"/>
      <c r="E7" s="52"/>
      <c r="F7" s="52"/>
      <c r="G7" s="52"/>
      <c r="H7" s="52"/>
      <c r="I7" s="52"/>
      <c r="J7" s="52"/>
      <c r="K7" s="52"/>
      <c r="L7" s="52"/>
      <c r="M7" s="52"/>
      <c r="N7" s="52"/>
    </row>
    <row r="8" spans="1:14" x14ac:dyDescent="0.2">
      <c r="A8" s="51"/>
      <c r="B8" s="52"/>
      <c r="C8" s="52"/>
      <c r="D8" s="52"/>
      <c r="E8" s="52"/>
      <c r="F8" s="52"/>
      <c r="G8" s="52"/>
      <c r="H8" s="52"/>
      <c r="I8" s="52"/>
      <c r="J8" s="52"/>
      <c r="K8" s="52"/>
      <c r="L8" s="52"/>
      <c r="M8" s="52"/>
      <c r="N8" s="52"/>
    </row>
    <row r="9" spans="1:14" x14ac:dyDescent="0.2">
      <c r="A9" s="51"/>
      <c r="B9" s="52"/>
      <c r="C9" s="52"/>
      <c r="D9" s="52"/>
      <c r="E9" s="52"/>
      <c r="F9" s="52"/>
      <c r="G9" s="52"/>
      <c r="H9" s="52"/>
      <c r="I9" s="52"/>
      <c r="J9" s="52"/>
      <c r="K9" s="52"/>
      <c r="L9" s="52"/>
      <c r="M9" s="52"/>
      <c r="N9" s="52"/>
    </row>
    <row r="10" spans="1:14" x14ac:dyDescent="0.2">
      <c r="A10" s="53" t="s">
        <v>38</v>
      </c>
      <c r="B10" s="55">
        <v>8342</v>
      </c>
      <c r="C10" s="55">
        <v>8374</v>
      </c>
      <c r="D10" s="55">
        <v>8406</v>
      </c>
      <c r="E10" s="55">
        <v>8438</v>
      </c>
      <c r="F10" s="55">
        <v>8470</v>
      </c>
      <c r="G10" s="55">
        <v>8502</v>
      </c>
      <c r="H10" s="55">
        <v>8534</v>
      </c>
      <c r="I10" s="55">
        <v>8566</v>
      </c>
      <c r="J10" s="55">
        <v>8598</v>
      </c>
      <c r="K10" s="55">
        <v>8630</v>
      </c>
      <c r="L10" s="55">
        <v>8662</v>
      </c>
      <c r="M10" s="55">
        <v>8694</v>
      </c>
      <c r="N10" s="55">
        <v>102216</v>
      </c>
    </row>
    <row r="11" spans="1:14" x14ac:dyDescent="0.2">
      <c r="A11" s="51"/>
      <c r="B11" s="52"/>
      <c r="C11" s="52"/>
      <c r="D11" s="52"/>
      <c r="E11" s="52"/>
      <c r="F11" s="52"/>
      <c r="G11" s="52"/>
      <c r="H11" s="52"/>
      <c r="I11" s="52"/>
      <c r="J11" s="52"/>
      <c r="K11" s="52"/>
      <c r="L11" s="52"/>
      <c r="M11" s="52"/>
      <c r="N11" s="52"/>
    </row>
    <row r="12" spans="1:14" x14ac:dyDescent="0.2">
      <c r="A12" s="53" t="s">
        <v>9</v>
      </c>
      <c r="B12" s="52"/>
      <c r="C12" s="52"/>
      <c r="D12" s="52"/>
      <c r="E12" s="52"/>
      <c r="F12" s="52"/>
      <c r="G12" s="52"/>
      <c r="H12" s="52"/>
      <c r="I12" s="52"/>
      <c r="J12" s="52"/>
      <c r="K12" s="52"/>
      <c r="L12" s="52"/>
      <c r="M12" s="52"/>
      <c r="N12" s="52"/>
    </row>
    <row r="13" spans="1:14" x14ac:dyDescent="0.2">
      <c r="A13" s="51" t="s">
        <v>51</v>
      </c>
      <c r="B13" s="52">
        <v>1000</v>
      </c>
      <c r="C13" s="52">
        <v>1000</v>
      </c>
      <c r="D13" s="52">
        <v>1000</v>
      </c>
      <c r="E13" s="52">
        <v>1000</v>
      </c>
      <c r="F13" s="52">
        <v>1000</v>
      </c>
      <c r="G13" s="52">
        <v>1000</v>
      </c>
      <c r="H13" s="52">
        <v>1000</v>
      </c>
      <c r="I13" s="52">
        <v>1000</v>
      </c>
      <c r="J13" s="52">
        <v>1000</v>
      </c>
      <c r="K13" s="52">
        <v>1000</v>
      </c>
      <c r="L13" s="52">
        <v>1000</v>
      </c>
      <c r="M13" s="52">
        <v>1000</v>
      </c>
      <c r="N13" s="52">
        <v>12000</v>
      </c>
    </row>
    <row r="14" spans="1:14" x14ac:dyDescent="0.2">
      <c r="A14" s="51" t="s">
        <v>55</v>
      </c>
      <c r="B14" s="52">
        <v>600</v>
      </c>
      <c r="C14" s="52">
        <v>600</v>
      </c>
      <c r="D14" s="52">
        <v>600</v>
      </c>
      <c r="E14" s="52">
        <v>600</v>
      </c>
      <c r="F14" s="52">
        <v>600</v>
      </c>
      <c r="G14" s="52">
        <v>600</v>
      </c>
      <c r="H14" s="52">
        <v>600</v>
      </c>
      <c r="I14" s="52">
        <v>600</v>
      </c>
      <c r="J14" s="52">
        <v>600</v>
      </c>
      <c r="K14" s="52">
        <v>600</v>
      </c>
      <c r="L14" s="52">
        <v>600</v>
      </c>
      <c r="M14" s="52">
        <v>600</v>
      </c>
      <c r="N14" s="52">
        <v>7200</v>
      </c>
    </row>
    <row r="15" spans="1:14" x14ac:dyDescent="0.2">
      <c r="A15" s="51" t="s">
        <v>88</v>
      </c>
      <c r="B15" s="52">
        <v>300</v>
      </c>
      <c r="C15" s="52">
        <v>300</v>
      </c>
      <c r="D15" s="52">
        <v>300</v>
      </c>
      <c r="E15" s="52">
        <v>300</v>
      </c>
      <c r="F15" s="52">
        <v>300</v>
      </c>
      <c r="G15" s="52">
        <v>300</v>
      </c>
      <c r="H15" s="52">
        <v>300</v>
      </c>
      <c r="I15" s="52">
        <v>300</v>
      </c>
      <c r="J15" s="52">
        <v>300</v>
      </c>
      <c r="K15" s="52">
        <v>300</v>
      </c>
      <c r="L15" s="52">
        <v>300</v>
      </c>
      <c r="M15" s="52">
        <v>300</v>
      </c>
      <c r="N15" s="52">
        <v>300</v>
      </c>
    </row>
    <row r="16" spans="1:14" x14ac:dyDescent="0.2">
      <c r="A16" s="51"/>
      <c r="B16" s="52"/>
      <c r="C16" s="52"/>
      <c r="D16" s="52"/>
      <c r="E16" s="52"/>
      <c r="F16" s="52"/>
      <c r="G16" s="52"/>
      <c r="H16" s="52"/>
      <c r="I16" s="52"/>
      <c r="J16" s="52"/>
      <c r="K16" s="52"/>
      <c r="L16" s="52"/>
      <c r="M16" s="52"/>
      <c r="N16" s="52"/>
    </row>
    <row r="17" spans="1:14" x14ac:dyDescent="0.2">
      <c r="A17" s="53" t="s">
        <v>39</v>
      </c>
      <c r="B17" s="56">
        <v>1600</v>
      </c>
      <c r="C17" s="56">
        <v>1600</v>
      </c>
      <c r="D17" s="56">
        <v>1600</v>
      </c>
      <c r="E17" s="56">
        <v>1600</v>
      </c>
      <c r="F17" s="56">
        <v>1600</v>
      </c>
      <c r="G17" s="56">
        <v>1600</v>
      </c>
      <c r="H17" s="56">
        <v>1600</v>
      </c>
      <c r="I17" s="56">
        <v>1600</v>
      </c>
      <c r="J17" s="56">
        <v>1600</v>
      </c>
      <c r="K17" s="56">
        <v>1600</v>
      </c>
      <c r="L17" s="56">
        <v>1600</v>
      </c>
      <c r="M17" s="56">
        <v>1600</v>
      </c>
      <c r="N17" s="56">
        <v>19200</v>
      </c>
    </row>
    <row r="18" spans="1:14" x14ac:dyDescent="0.2">
      <c r="A18" s="57" t="s">
        <v>40</v>
      </c>
      <c r="B18" s="58">
        <v>6742</v>
      </c>
      <c r="C18" s="58">
        <v>6774</v>
      </c>
      <c r="D18" s="58">
        <v>6806</v>
      </c>
      <c r="E18" s="58">
        <v>6838</v>
      </c>
      <c r="F18" s="58">
        <v>6870</v>
      </c>
      <c r="G18" s="58">
        <v>6902</v>
      </c>
      <c r="H18" s="58">
        <v>6934</v>
      </c>
      <c r="I18" s="58">
        <v>6966</v>
      </c>
      <c r="J18" s="58">
        <v>6998</v>
      </c>
      <c r="K18" s="58">
        <v>7030</v>
      </c>
      <c r="L18" s="58">
        <v>7062</v>
      </c>
      <c r="M18" s="58">
        <v>7094</v>
      </c>
      <c r="N18" s="58">
        <v>83016</v>
      </c>
    </row>
    <row r="19" spans="1:14" x14ac:dyDescent="0.2">
      <c r="A19" s="51" t="s">
        <v>87</v>
      </c>
      <c r="B19" s="54">
        <v>337</v>
      </c>
      <c r="C19" s="54">
        <v>339</v>
      </c>
      <c r="D19" s="54">
        <v>340</v>
      </c>
      <c r="E19" s="54">
        <v>342</v>
      </c>
      <c r="F19" s="54">
        <v>344</v>
      </c>
      <c r="G19" s="54">
        <v>345</v>
      </c>
      <c r="H19" s="54">
        <v>347</v>
      </c>
      <c r="I19" s="54">
        <v>348</v>
      </c>
      <c r="J19" s="54">
        <v>350</v>
      </c>
      <c r="K19" s="54">
        <v>352</v>
      </c>
      <c r="L19" s="54">
        <v>353</v>
      </c>
      <c r="M19" s="54">
        <v>355</v>
      </c>
      <c r="N19" s="54">
        <v>4151</v>
      </c>
    </row>
    <row r="20" spans="1:14" x14ac:dyDescent="0.2">
      <c r="A20" s="57" t="s">
        <v>41</v>
      </c>
      <c r="B20" s="59">
        <v>6405</v>
      </c>
      <c r="C20" s="59">
        <v>6435</v>
      </c>
      <c r="D20" s="59">
        <v>6466</v>
      </c>
      <c r="E20" s="59">
        <v>6496</v>
      </c>
      <c r="F20" s="59">
        <v>6527</v>
      </c>
      <c r="G20" s="59">
        <v>6557</v>
      </c>
      <c r="H20" s="59">
        <v>6587</v>
      </c>
      <c r="I20" s="59">
        <v>6618</v>
      </c>
      <c r="J20" s="59">
        <v>6648</v>
      </c>
      <c r="K20" s="59">
        <v>6679</v>
      </c>
      <c r="L20" s="59">
        <v>6709</v>
      </c>
      <c r="M20" s="59">
        <v>6739</v>
      </c>
      <c r="N20" s="59">
        <v>78865</v>
      </c>
    </row>
    <row r="21" spans="1:14" x14ac:dyDescent="0.2">
      <c r="A21" s="50"/>
      <c r="B21" s="50"/>
      <c r="C21" s="50"/>
      <c r="D21" s="50"/>
      <c r="E21" s="50"/>
      <c r="F21" s="50"/>
      <c r="G21" s="50"/>
      <c r="H21" s="50"/>
      <c r="I21" s="50"/>
      <c r="J21" s="50"/>
      <c r="K21" s="50"/>
      <c r="L21" s="50"/>
      <c r="M21" s="50"/>
      <c r="N21" s="50"/>
    </row>
  </sheetData>
  <mergeCells count="1">
    <mergeCell ref="A1:N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Q49"/>
  <sheetViews>
    <sheetView topLeftCell="F33" zoomScale="125" workbookViewId="0">
      <selection activeCell="K31" sqref="K31:O31"/>
    </sheetView>
  </sheetViews>
  <sheetFormatPr baseColWidth="10" defaultColWidth="11.1640625" defaultRowHeight="16" x14ac:dyDescent="0.2"/>
  <sheetData>
    <row r="1" spans="1:17" x14ac:dyDescent="0.2">
      <c r="A1" s="43" t="s">
        <v>2</v>
      </c>
      <c r="B1" s="43"/>
      <c r="C1" s="43"/>
      <c r="D1" s="43"/>
      <c r="E1" s="43"/>
      <c r="F1" s="43"/>
      <c r="G1" s="43"/>
      <c r="H1" s="43"/>
      <c r="I1" s="43"/>
      <c r="J1" s="43"/>
      <c r="K1" s="43"/>
      <c r="L1" s="43"/>
      <c r="M1" s="43"/>
      <c r="N1" s="43"/>
      <c r="O1" s="43"/>
    </row>
    <row r="2" spans="1:17" x14ac:dyDescent="0.2">
      <c r="A2" s="10"/>
      <c r="B2" s="10"/>
      <c r="C2" s="11" t="s">
        <v>57</v>
      </c>
      <c r="D2" s="12">
        <v>45292</v>
      </c>
      <c r="E2" s="12">
        <v>45323</v>
      </c>
      <c r="F2" s="12">
        <v>45352</v>
      </c>
      <c r="G2" s="12">
        <v>45383</v>
      </c>
      <c r="H2" s="12">
        <v>45413</v>
      </c>
      <c r="I2" s="12">
        <v>45444</v>
      </c>
      <c r="J2" s="12">
        <v>45474</v>
      </c>
      <c r="K2" s="12">
        <v>45505</v>
      </c>
      <c r="L2" s="12">
        <v>45536</v>
      </c>
      <c r="M2" s="12">
        <v>45566</v>
      </c>
      <c r="N2" s="12">
        <v>45597</v>
      </c>
      <c r="O2" s="12">
        <v>45627</v>
      </c>
    </row>
    <row r="3" spans="1:17" x14ac:dyDescent="0.2">
      <c r="A3" s="45" t="s">
        <v>58</v>
      </c>
      <c r="B3" s="45"/>
      <c r="C3" s="45"/>
      <c r="D3" s="13">
        <v>5000</v>
      </c>
      <c r="E3" s="14">
        <f>D45</f>
        <v>5250</v>
      </c>
      <c r="F3" s="14">
        <f t="shared" ref="F3:O3" si="0">E45</f>
        <v>7180</v>
      </c>
      <c r="G3" s="14">
        <f t="shared" si="0"/>
        <v>9840</v>
      </c>
      <c r="H3" s="14">
        <f t="shared" si="0"/>
        <v>12530</v>
      </c>
      <c r="I3" s="14">
        <f t="shared" si="0"/>
        <v>15250</v>
      </c>
      <c r="J3" s="14">
        <f t="shared" si="0"/>
        <v>18000</v>
      </c>
      <c r="K3" s="14">
        <f t="shared" si="0"/>
        <v>20780</v>
      </c>
      <c r="L3" s="14">
        <f t="shared" si="0"/>
        <v>23590</v>
      </c>
      <c r="M3" s="14">
        <f t="shared" si="0"/>
        <v>26430</v>
      </c>
      <c r="N3" s="14">
        <f t="shared" si="0"/>
        <v>29300</v>
      </c>
      <c r="O3" s="14">
        <f t="shared" si="0"/>
        <v>32200</v>
      </c>
    </row>
    <row r="4" spans="1:17" x14ac:dyDescent="0.2">
      <c r="A4" s="10"/>
      <c r="B4" s="10"/>
      <c r="C4" s="10"/>
      <c r="D4" s="10"/>
      <c r="E4" s="15"/>
      <c r="F4" s="15"/>
      <c r="G4" s="15"/>
      <c r="H4" s="15"/>
      <c r="I4" s="15"/>
      <c r="J4" s="15"/>
      <c r="K4" s="15"/>
      <c r="L4" s="15"/>
      <c r="M4" s="15"/>
      <c r="N4" s="15"/>
      <c r="O4" s="15"/>
    </row>
    <row r="5" spans="1:17" x14ac:dyDescent="0.2">
      <c r="A5" s="10"/>
      <c r="B5" s="10"/>
      <c r="C5" s="10"/>
      <c r="D5" s="16"/>
      <c r="E5" s="16"/>
      <c r="F5" s="16"/>
      <c r="G5" s="16"/>
      <c r="H5" s="16"/>
      <c r="I5" s="16"/>
      <c r="J5" s="16"/>
      <c r="K5" s="16"/>
      <c r="L5" s="16"/>
      <c r="M5" s="16"/>
      <c r="N5" s="16"/>
      <c r="O5" s="16"/>
    </row>
    <row r="6" spans="1:17" x14ac:dyDescent="0.2">
      <c r="A6" s="17" t="s">
        <v>59</v>
      </c>
      <c r="B6" s="17"/>
      <c r="C6" s="10"/>
      <c r="D6" s="18"/>
      <c r="E6" s="18"/>
      <c r="F6" s="18"/>
      <c r="G6" s="18"/>
      <c r="H6" s="18"/>
      <c r="I6" s="18"/>
      <c r="J6" s="18"/>
      <c r="K6" s="18"/>
      <c r="L6" s="18"/>
      <c r="M6" s="18"/>
      <c r="N6" s="18"/>
      <c r="O6" s="18"/>
    </row>
    <row r="7" spans="1:17" x14ac:dyDescent="0.2">
      <c r="A7" s="10"/>
      <c r="B7" s="10" t="s">
        <v>52</v>
      </c>
      <c r="C7" s="10"/>
      <c r="D7" s="18">
        <v>2000</v>
      </c>
      <c r="E7" s="18">
        <v>4000</v>
      </c>
      <c r="F7" s="18">
        <v>5000</v>
      </c>
      <c r="G7" s="18">
        <v>5000</v>
      </c>
      <c r="H7" s="18">
        <v>5000</v>
      </c>
      <c r="I7" s="18">
        <v>5000</v>
      </c>
      <c r="J7" s="18">
        <v>5000</v>
      </c>
      <c r="K7" s="18">
        <v>5000</v>
      </c>
      <c r="L7" s="18">
        <v>5000</v>
      </c>
      <c r="M7" s="18">
        <v>5000</v>
      </c>
      <c r="N7" s="18">
        <v>5000</v>
      </c>
      <c r="O7" s="18">
        <v>5000</v>
      </c>
    </row>
    <row r="8" spans="1:17" x14ac:dyDescent="0.2">
      <c r="A8" s="10"/>
      <c r="B8" s="10" t="s">
        <v>72</v>
      </c>
      <c r="C8" s="10"/>
      <c r="D8" s="18">
        <v>150</v>
      </c>
      <c r="E8" s="18">
        <f>15*22</f>
        <v>330</v>
      </c>
      <c r="F8" s="18">
        <f>E8+30</f>
        <v>360</v>
      </c>
      <c r="G8" s="18">
        <f t="shared" ref="G8:O8" si="1">F8+30</f>
        <v>390</v>
      </c>
      <c r="H8" s="18">
        <f t="shared" si="1"/>
        <v>420</v>
      </c>
      <c r="I8" s="18">
        <f t="shared" si="1"/>
        <v>450</v>
      </c>
      <c r="J8" s="18">
        <f t="shared" si="1"/>
        <v>480</v>
      </c>
      <c r="K8" s="18">
        <f t="shared" si="1"/>
        <v>510</v>
      </c>
      <c r="L8" s="18">
        <f t="shared" si="1"/>
        <v>540</v>
      </c>
      <c r="M8" s="18">
        <f t="shared" si="1"/>
        <v>570</v>
      </c>
      <c r="N8" s="18">
        <f t="shared" si="1"/>
        <v>600</v>
      </c>
      <c r="O8" s="18">
        <f t="shared" si="1"/>
        <v>630</v>
      </c>
    </row>
    <row r="9" spans="1:17" x14ac:dyDescent="0.2">
      <c r="A9" s="10"/>
      <c r="B9" s="10"/>
      <c r="C9" s="10"/>
      <c r="D9" s="18"/>
      <c r="E9" s="18"/>
      <c r="F9" s="18"/>
      <c r="G9" s="18"/>
      <c r="H9" s="18"/>
      <c r="I9" s="18"/>
      <c r="J9" s="18"/>
      <c r="K9" s="18"/>
      <c r="L9" s="18"/>
      <c r="M9" s="18"/>
      <c r="N9" s="18"/>
      <c r="O9" s="18"/>
    </row>
    <row r="10" spans="1:17" x14ac:dyDescent="0.2">
      <c r="A10" s="10"/>
      <c r="B10" s="10"/>
      <c r="C10" s="10"/>
      <c r="D10" s="18"/>
      <c r="E10" s="18"/>
      <c r="F10" s="18"/>
      <c r="G10" s="18"/>
      <c r="H10" s="18"/>
      <c r="I10" s="18"/>
      <c r="J10" s="18"/>
      <c r="K10" s="18"/>
      <c r="L10" s="18"/>
      <c r="M10" s="18"/>
      <c r="N10" s="18"/>
      <c r="O10" s="18"/>
    </row>
    <row r="11" spans="1:17" x14ac:dyDescent="0.2">
      <c r="A11" s="46" t="s">
        <v>60</v>
      </c>
      <c r="B11" s="46"/>
      <c r="C11" s="46"/>
      <c r="D11" s="20">
        <f>SUM(D7:D10)</f>
        <v>2150</v>
      </c>
      <c r="E11" s="20">
        <f t="shared" ref="E11:O11" si="2">SUM(E7:E10)</f>
        <v>4330</v>
      </c>
      <c r="F11" s="20">
        <f t="shared" si="2"/>
        <v>5360</v>
      </c>
      <c r="G11" s="20">
        <f t="shared" si="2"/>
        <v>5390</v>
      </c>
      <c r="H11" s="20">
        <f t="shared" si="2"/>
        <v>5420</v>
      </c>
      <c r="I11" s="20">
        <f t="shared" si="2"/>
        <v>5450</v>
      </c>
      <c r="J11" s="20">
        <f t="shared" si="2"/>
        <v>5480</v>
      </c>
      <c r="K11" s="20">
        <f t="shared" si="2"/>
        <v>5510</v>
      </c>
      <c r="L11" s="20">
        <f t="shared" si="2"/>
        <v>5540</v>
      </c>
      <c r="M11" s="20">
        <f t="shared" si="2"/>
        <v>5570</v>
      </c>
      <c r="N11" s="20">
        <f t="shared" si="2"/>
        <v>5600</v>
      </c>
      <c r="O11" s="20">
        <f t="shared" si="2"/>
        <v>5630</v>
      </c>
    </row>
    <row r="12" spans="1:17" x14ac:dyDescent="0.2">
      <c r="A12" s="17" t="s">
        <v>61</v>
      </c>
      <c r="B12" s="10"/>
      <c r="C12" s="10"/>
      <c r="D12" s="18"/>
      <c r="E12" s="18"/>
      <c r="F12" s="18"/>
      <c r="G12" s="18"/>
      <c r="H12" s="18"/>
      <c r="I12" s="18"/>
      <c r="J12" s="18"/>
      <c r="K12" s="18"/>
      <c r="L12" s="18"/>
      <c r="M12" s="18"/>
      <c r="N12" s="18"/>
      <c r="O12" s="18"/>
    </row>
    <row r="13" spans="1:17" x14ac:dyDescent="0.2">
      <c r="A13" s="10"/>
      <c r="B13" s="10" t="s">
        <v>47</v>
      </c>
      <c r="C13" s="10"/>
      <c r="D13" s="18">
        <v>1000</v>
      </c>
      <c r="E13" s="18">
        <v>1000</v>
      </c>
      <c r="F13" s="18">
        <v>1000</v>
      </c>
      <c r="G13" s="18">
        <v>1000</v>
      </c>
      <c r="H13" s="18">
        <v>1000</v>
      </c>
      <c r="I13" s="18">
        <v>1000</v>
      </c>
      <c r="J13" s="18">
        <v>1000</v>
      </c>
      <c r="K13" s="18">
        <v>1000</v>
      </c>
      <c r="L13" s="18">
        <v>1000</v>
      </c>
      <c r="M13" s="18">
        <v>1000</v>
      </c>
      <c r="N13" s="18">
        <v>1000</v>
      </c>
      <c r="O13" s="18">
        <v>1000</v>
      </c>
      <c r="P13" s="18"/>
      <c r="Q13" s="18"/>
    </row>
    <row r="14" spans="1:17" x14ac:dyDescent="0.2">
      <c r="A14" s="10"/>
      <c r="B14" s="10" t="s">
        <v>55</v>
      </c>
      <c r="C14" s="10"/>
      <c r="D14" s="18">
        <v>600</v>
      </c>
      <c r="E14" s="18">
        <v>600</v>
      </c>
      <c r="F14" s="18">
        <v>600</v>
      </c>
      <c r="G14" s="18">
        <v>600</v>
      </c>
      <c r="H14" s="18">
        <v>600</v>
      </c>
      <c r="I14" s="18">
        <v>600</v>
      </c>
      <c r="J14" s="18">
        <v>600</v>
      </c>
      <c r="K14" s="18">
        <v>600</v>
      </c>
      <c r="L14" s="18">
        <v>600</v>
      </c>
      <c r="M14" s="18">
        <v>600</v>
      </c>
      <c r="N14" s="18">
        <v>600</v>
      </c>
      <c r="O14" s="18">
        <v>600</v>
      </c>
    </row>
    <row r="15" spans="1:17" x14ac:dyDescent="0.2">
      <c r="A15" s="10"/>
      <c r="B15" s="10" t="s">
        <v>88</v>
      </c>
      <c r="C15" s="10"/>
      <c r="D15" s="18">
        <v>300</v>
      </c>
      <c r="E15" s="18">
        <v>300</v>
      </c>
      <c r="F15" s="18">
        <v>300</v>
      </c>
      <c r="G15" s="18">
        <v>300</v>
      </c>
      <c r="H15" s="18">
        <v>300</v>
      </c>
      <c r="I15" s="18">
        <v>300</v>
      </c>
      <c r="J15" s="18">
        <v>300</v>
      </c>
      <c r="K15" s="18">
        <v>300</v>
      </c>
      <c r="L15" s="18">
        <v>300</v>
      </c>
      <c r="M15" s="18">
        <v>300</v>
      </c>
      <c r="N15" s="18">
        <v>300</v>
      </c>
      <c r="O15" s="18">
        <v>300</v>
      </c>
    </row>
    <row r="16" spans="1:17" x14ac:dyDescent="0.2">
      <c r="A16" s="10"/>
      <c r="B16" s="10"/>
      <c r="C16" s="10"/>
      <c r="D16" s="18"/>
      <c r="E16" s="18"/>
      <c r="F16" s="18"/>
      <c r="G16" s="18"/>
      <c r="H16" s="18"/>
      <c r="I16" s="18"/>
      <c r="J16" s="18"/>
      <c r="K16" s="18"/>
      <c r="L16" s="18"/>
      <c r="M16" s="18"/>
      <c r="N16" s="18"/>
      <c r="O16" s="18"/>
    </row>
    <row r="17" spans="1:15" x14ac:dyDescent="0.2">
      <c r="A17" s="10"/>
      <c r="B17" s="10"/>
      <c r="C17" s="10"/>
      <c r="D17" s="18"/>
      <c r="E17" s="18"/>
      <c r="F17" s="18"/>
      <c r="G17" s="18"/>
      <c r="H17" s="18"/>
      <c r="I17" s="18"/>
      <c r="J17" s="18"/>
      <c r="K17" s="18"/>
      <c r="L17" s="18"/>
      <c r="M17" s="18"/>
      <c r="N17" s="18"/>
      <c r="O17" s="18"/>
    </row>
    <row r="18" spans="1:15" x14ac:dyDescent="0.2">
      <c r="A18" s="10"/>
      <c r="B18" s="10"/>
      <c r="C18" s="10"/>
      <c r="D18" s="18"/>
      <c r="E18" s="18"/>
      <c r="F18" s="18"/>
      <c r="G18" s="18"/>
      <c r="H18" s="18"/>
      <c r="I18" s="18"/>
      <c r="J18" s="18"/>
      <c r="K18" s="18"/>
      <c r="L18" s="18"/>
      <c r="M18" s="18"/>
      <c r="N18" s="18"/>
      <c r="O18" s="18"/>
    </row>
    <row r="19" spans="1:15" x14ac:dyDescent="0.2">
      <c r="A19" s="10"/>
      <c r="B19" s="10"/>
      <c r="C19" s="10"/>
      <c r="D19" s="18"/>
      <c r="E19" s="18"/>
      <c r="F19" s="18"/>
      <c r="G19" s="18"/>
      <c r="H19" s="18"/>
      <c r="I19" s="18"/>
      <c r="J19" s="18"/>
      <c r="K19" s="18"/>
      <c r="L19" s="18"/>
      <c r="M19" s="18"/>
      <c r="N19" s="18"/>
      <c r="O19" s="18"/>
    </row>
    <row r="20" spans="1:15" x14ac:dyDescent="0.2">
      <c r="A20" s="10"/>
      <c r="B20" s="10"/>
      <c r="C20" s="10"/>
      <c r="D20" s="18"/>
      <c r="E20" s="18"/>
      <c r="F20" s="18"/>
      <c r="G20" s="18"/>
      <c r="H20" s="18"/>
      <c r="I20" s="18"/>
      <c r="J20" s="18"/>
      <c r="K20" s="18"/>
      <c r="L20" s="18"/>
      <c r="M20" s="18"/>
      <c r="N20" s="18"/>
      <c r="O20" s="18"/>
    </row>
    <row r="21" spans="1:15" x14ac:dyDescent="0.2">
      <c r="A21" s="10"/>
      <c r="B21" s="10"/>
      <c r="C21" s="10"/>
      <c r="D21" s="18"/>
      <c r="E21" s="18"/>
      <c r="F21" s="18"/>
      <c r="G21" s="18"/>
      <c r="H21" s="18"/>
      <c r="I21" s="18"/>
      <c r="J21" s="18"/>
      <c r="K21" s="18"/>
      <c r="L21" s="18"/>
      <c r="M21" s="18"/>
      <c r="N21" s="18"/>
      <c r="O21" s="18"/>
    </row>
    <row r="22" spans="1:15" x14ac:dyDescent="0.2">
      <c r="A22" s="10"/>
      <c r="B22" s="10"/>
      <c r="C22" s="10"/>
      <c r="D22" s="18"/>
      <c r="E22" s="18"/>
      <c r="F22" s="18"/>
      <c r="G22" s="18"/>
      <c r="H22" s="18"/>
      <c r="I22" s="18"/>
      <c r="J22" s="18"/>
      <c r="K22" s="18"/>
      <c r="L22" s="18"/>
      <c r="M22" s="18"/>
      <c r="N22" s="18"/>
      <c r="O22" s="18"/>
    </row>
    <row r="23" spans="1:15" x14ac:dyDescent="0.2">
      <c r="A23" s="10"/>
      <c r="B23" s="10"/>
      <c r="C23" s="10"/>
      <c r="D23" s="18"/>
      <c r="E23" s="18"/>
      <c r="F23" s="18"/>
      <c r="G23" s="18"/>
      <c r="H23" s="18"/>
      <c r="I23" s="18"/>
      <c r="J23" s="18"/>
      <c r="K23" s="18"/>
      <c r="L23" s="18"/>
      <c r="M23" s="18"/>
      <c r="N23" s="18"/>
      <c r="O23" s="18"/>
    </row>
    <row r="24" spans="1:15" x14ac:dyDescent="0.2">
      <c r="A24" s="10"/>
      <c r="B24" s="10"/>
      <c r="C24" s="10"/>
      <c r="D24" s="18"/>
      <c r="E24" s="18"/>
      <c r="F24" s="18"/>
      <c r="G24" s="18"/>
      <c r="H24" s="18"/>
      <c r="I24" s="18"/>
      <c r="J24" s="18"/>
      <c r="K24" s="18"/>
      <c r="L24" s="18"/>
      <c r="M24" s="18"/>
      <c r="N24" s="18"/>
      <c r="O24" s="18"/>
    </row>
    <row r="25" spans="1:15" x14ac:dyDescent="0.2">
      <c r="A25" s="10"/>
      <c r="B25" s="10"/>
      <c r="C25" s="10"/>
      <c r="D25" s="18"/>
      <c r="E25" s="18"/>
      <c r="F25" s="18"/>
      <c r="G25" s="18"/>
      <c r="H25" s="18"/>
      <c r="I25" s="18"/>
      <c r="J25" s="18"/>
      <c r="K25" s="18"/>
      <c r="L25" s="18"/>
      <c r="M25" s="18"/>
      <c r="N25" s="18"/>
      <c r="O25" s="18"/>
    </row>
    <row r="26" spans="1:15" x14ac:dyDescent="0.2">
      <c r="A26" s="10"/>
      <c r="B26" s="10"/>
      <c r="C26" s="10"/>
      <c r="D26" s="18"/>
      <c r="E26" s="18"/>
      <c r="F26" s="18"/>
      <c r="G26" s="18"/>
      <c r="H26" s="18"/>
      <c r="I26" s="18"/>
      <c r="J26" s="18"/>
      <c r="K26" s="18"/>
      <c r="L26" s="18"/>
      <c r="M26" s="18"/>
      <c r="N26" s="18"/>
      <c r="O26" s="18"/>
    </row>
    <row r="27" spans="1:15" x14ac:dyDescent="0.2">
      <c r="A27" s="46" t="s">
        <v>63</v>
      </c>
      <c r="B27" s="46"/>
      <c r="C27" s="46"/>
      <c r="D27" s="20">
        <f t="shared" ref="D27:O27" si="3">SUM(D13:D26)</f>
        <v>1900</v>
      </c>
      <c r="E27" s="20">
        <f t="shared" si="3"/>
        <v>1900</v>
      </c>
      <c r="F27" s="20">
        <f t="shared" si="3"/>
        <v>1900</v>
      </c>
      <c r="G27" s="20">
        <f t="shared" si="3"/>
        <v>1900</v>
      </c>
      <c r="H27" s="20">
        <f t="shared" si="3"/>
        <v>1900</v>
      </c>
      <c r="I27" s="20">
        <f t="shared" si="3"/>
        <v>1900</v>
      </c>
      <c r="J27" s="20">
        <f t="shared" si="3"/>
        <v>1900</v>
      </c>
      <c r="K27" s="20">
        <f t="shared" si="3"/>
        <v>1900</v>
      </c>
      <c r="L27" s="20">
        <f t="shared" si="3"/>
        <v>1900</v>
      </c>
      <c r="M27" s="20">
        <f t="shared" si="3"/>
        <v>1900</v>
      </c>
      <c r="N27" s="20">
        <f t="shared" si="3"/>
        <v>1900</v>
      </c>
      <c r="O27" s="20">
        <f t="shared" si="3"/>
        <v>1900</v>
      </c>
    </row>
    <row r="28" spans="1:15" x14ac:dyDescent="0.2">
      <c r="A28" s="17" t="s">
        <v>64</v>
      </c>
      <c r="B28" s="17"/>
      <c r="C28" s="17"/>
      <c r="D28" s="18"/>
      <c r="E28" s="18"/>
      <c r="F28" s="18"/>
      <c r="G28" s="18"/>
      <c r="H28" s="18"/>
      <c r="I28" s="18"/>
      <c r="J28" s="18"/>
      <c r="K28" s="18"/>
      <c r="L28" s="18"/>
      <c r="M28" s="18"/>
      <c r="N28" s="18"/>
      <c r="O28" s="18"/>
    </row>
    <row r="29" spans="1:15" x14ac:dyDescent="0.2">
      <c r="A29" s="10"/>
      <c r="B29" s="10"/>
      <c r="C29" s="10"/>
      <c r="D29" s="18"/>
      <c r="E29" s="18"/>
      <c r="F29" s="18"/>
      <c r="G29" s="18"/>
      <c r="H29" s="18"/>
      <c r="I29" s="18"/>
      <c r="J29" s="18"/>
      <c r="K29" s="18"/>
      <c r="L29" s="18"/>
      <c r="M29" s="18"/>
      <c r="N29" s="18"/>
      <c r="O29" s="18"/>
    </row>
    <row r="30" spans="1:15" x14ac:dyDescent="0.2">
      <c r="A30" s="10"/>
      <c r="B30" s="10"/>
      <c r="C30" s="10"/>
      <c r="D30" s="18"/>
      <c r="E30" s="18"/>
      <c r="F30" s="18"/>
      <c r="G30" s="18"/>
      <c r="H30" s="18"/>
      <c r="I30" s="18"/>
      <c r="J30" s="18"/>
      <c r="K30" s="18"/>
      <c r="L30" s="18"/>
      <c r="M30" s="18"/>
      <c r="N30" s="18"/>
      <c r="O30" s="18"/>
    </row>
    <row r="31" spans="1:15" x14ac:dyDescent="0.2">
      <c r="A31" s="10" t="s">
        <v>83</v>
      </c>
      <c r="B31" s="10"/>
      <c r="C31" s="10"/>
      <c r="D31" s="18"/>
      <c r="E31" s="18">
        <v>800</v>
      </c>
      <c r="F31" s="18">
        <v>800</v>
      </c>
      <c r="G31" s="18">
        <v>800</v>
      </c>
      <c r="H31" s="18">
        <v>800</v>
      </c>
      <c r="I31" s="18">
        <v>800</v>
      </c>
      <c r="J31" s="18">
        <v>800</v>
      </c>
      <c r="K31" s="18">
        <v>800</v>
      </c>
      <c r="L31" s="18">
        <v>800</v>
      </c>
      <c r="M31" s="18">
        <v>800</v>
      </c>
      <c r="N31" s="18">
        <v>800</v>
      </c>
      <c r="O31" s="18">
        <v>800</v>
      </c>
    </row>
    <row r="32" spans="1:15" x14ac:dyDescent="0.2">
      <c r="A32" s="10"/>
      <c r="B32" s="10"/>
      <c r="C32" s="10"/>
      <c r="D32" s="18"/>
      <c r="E32" s="18"/>
      <c r="F32" s="18"/>
      <c r="G32" s="18"/>
      <c r="H32" s="18"/>
      <c r="I32" s="18"/>
      <c r="J32" s="18"/>
      <c r="K32" s="18"/>
      <c r="L32" s="18"/>
      <c r="M32" s="18"/>
      <c r="N32" s="18"/>
      <c r="O32" s="18"/>
    </row>
    <row r="33" spans="1:15" x14ac:dyDescent="0.2">
      <c r="A33" s="10"/>
      <c r="B33" s="10"/>
      <c r="C33" s="10"/>
      <c r="D33" s="18"/>
      <c r="E33" s="18"/>
      <c r="F33" s="18"/>
      <c r="G33" s="18"/>
      <c r="H33" s="18"/>
      <c r="I33" s="18"/>
      <c r="J33" s="18"/>
      <c r="K33" s="18"/>
      <c r="L33" s="18"/>
      <c r="M33" s="18"/>
      <c r="N33" s="18"/>
      <c r="O33" s="18"/>
    </row>
    <row r="34" spans="1:15" x14ac:dyDescent="0.2">
      <c r="A34" s="10"/>
      <c r="B34" s="10"/>
      <c r="C34" s="10"/>
      <c r="D34" s="18"/>
      <c r="E34" s="18"/>
      <c r="F34" s="18"/>
      <c r="G34" s="18"/>
      <c r="H34" s="18"/>
      <c r="I34" s="18"/>
      <c r="J34" s="18"/>
      <c r="K34" s="18"/>
      <c r="L34" s="18"/>
      <c r="M34" s="18"/>
      <c r="N34" s="18"/>
      <c r="O34" s="18"/>
    </row>
    <row r="35" spans="1:15" x14ac:dyDescent="0.2">
      <c r="A35" s="44" t="s">
        <v>65</v>
      </c>
      <c r="B35" s="44"/>
      <c r="C35" s="44"/>
      <c r="D35" s="20">
        <f t="shared" ref="D35:O35" si="4">SUM(D29:D34)</f>
        <v>0</v>
      </c>
      <c r="E35" s="20">
        <v>500</v>
      </c>
      <c r="F35" s="20">
        <f t="shared" si="4"/>
        <v>800</v>
      </c>
      <c r="G35" s="20">
        <f t="shared" si="4"/>
        <v>800</v>
      </c>
      <c r="H35" s="20">
        <f t="shared" si="4"/>
        <v>800</v>
      </c>
      <c r="I35" s="20">
        <f t="shared" si="4"/>
        <v>800</v>
      </c>
      <c r="J35" s="20">
        <f t="shared" si="4"/>
        <v>800</v>
      </c>
      <c r="K35" s="20">
        <f t="shared" si="4"/>
        <v>800</v>
      </c>
      <c r="L35" s="20">
        <f t="shared" si="4"/>
        <v>800</v>
      </c>
      <c r="M35" s="20">
        <f t="shared" si="4"/>
        <v>800</v>
      </c>
      <c r="N35" s="20">
        <f t="shared" si="4"/>
        <v>800</v>
      </c>
      <c r="O35" s="20">
        <f t="shared" si="4"/>
        <v>800</v>
      </c>
    </row>
    <row r="36" spans="1:15" x14ac:dyDescent="0.2">
      <c r="A36" s="17" t="s">
        <v>66</v>
      </c>
      <c r="B36" s="10"/>
      <c r="C36" s="10"/>
      <c r="D36" s="18"/>
      <c r="E36" s="18"/>
      <c r="F36" s="18"/>
      <c r="G36" s="18"/>
      <c r="H36" s="18"/>
      <c r="I36" s="18"/>
      <c r="J36" s="18"/>
      <c r="K36" s="18"/>
      <c r="L36" s="18"/>
      <c r="M36" s="18"/>
      <c r="N36" s="18"/>
      <c r="O36" s="18"/>
    </row>
    <row r="37" spans="1:15" x14ac:dyDescent="0.2">
      <c r="A37" s="10"/>
      <c r="B37" s="10"/>
      <c r="C37" s="10"/>
      <c r="D37" s="18"/>
      <c r="E37" s="18"/>
      <c r="F37" s="18"/>
      <c r="G37" s="18"/>
      <c r="H37" s="18"/>
      <c r="I37" s="18"/>
      <c r="J37" s="18"/>
      <c r="K37" s="18"/>
      <c r="L37" s="18"/>
      <c r="M37" s="18"/>
      <c r="N37" s="18"/>
      <c r="O37" s="18"/>
    </row>
    <row r="38" spans="1:15" x14ac:dyDescent="0.2">
      <c r="A38" s="10"/>
      <c r="B38" s="10"/>
      <c r="C38" s="10"/>
      <c r="D38" s="18"/>
      <c r="E38" s="18"/>
      <c r="F38" s="18"/>
      <c r="G38" s="18"/>
      <c r="H38" s="18"/>
      <c r="I38" s="18"/>
      <c r="J38" s="18"/>
      <c r="K38" s="18"/>
      <c r="L38" s="18"/>
      <c r="M38" s="18"/>
      <c r="N38" s="18"/>
      <c r="O38" s="18"/>
    </row>
    <row r="39" spans="1:15" x14ac:dyDescent="0.2">
      <c r="A39" s="10"/>
      <c r="B39" s="10"/>
      <c r="C39" s="10"/>
      <c r="D39" s="18"/>
      <c r="E39" s="18"/>
      <c r="F39" s="18"/>
      <c r="G39" s="18"/>
      <c r="H39" s="18"/>
      <c r="I39" s="18"/>
      <c r="J39" s="18"/>
      <c r="K39" s="18"/>
      <c r="L39" s="18"/>
      <c r="M39" s="18"/>
      <c r="N39" s="18"/>
      <c r="O39" s="18"/>
    </row>
    <row r="40" spans="1:15" x14ac:dyDescent="0.2">
      <c r="A40" s="10"/>
      <c r="B40" s="10"/>
      <c r="C40" s="10"/>
      <c r="D40" s="18"/>
      <c r="E40" s="18"/>
      <c r="F40" s="18"/>
      <c r="G40" s="18"/>
      <c r="H40" s="18"/>
      <c r="I40" s="18"/>
      <c r="J40" s="18"/>
      <c r="K40" s="18"/>
      <c r="L40" s="18"/>
      <c r="M40" s="18"/>
      <c r="N40" s="18"/>
      <c r="O40" s="18"/>
    </row>
    <row r="41" spans="1:15" x14ac:dyDescent="0.2">
      <c r="A41" s="44" t="s">
        <v>67</v>
      </c>
      <c r="B41" s="44"/>
      <c r="C41" s="44"/>
      <c r="D41" s="20">
        <f>SUM(D37:D40)</f>
        <v>0</v>
      </c>
      <c r="E41" s="20">
        <f t="shared" ref="E41:O41" si="5">SUM(E37:E40)</f>
        <v>0</v>
      </c>
      <c r="F41" s="20">
        <f t="shared" si="5"/>
        <v>0</v>
      </c>
      <c r="G41" s="20">
        <f t="shared" si="5"/>
        <v>0</v>
      </c>
      <c r="H41" s="20">
        <f t="shared" si="5"/>
        <v>0</v>
      </c>
      <c r="I41" s="20">
        <f t="shared" si="5"/>
        <v>0</v>
      </c>
      <c r="J41" s="20">
        <f t="shared" si="5"/>
        <v>0</v>
      </c>
      <c r="K41" s="20">
        <f t="shared" si="5"/>
        <v>0</v>
      </c>
      <c r="L41" s="20">
        <f t="shared" si="5"/>
        <v>0</v>
      </c>
      <c r="M41" s="20">
        <f t="shared" si="5"/>
        <v>0</v>
      </c>
      <c r="N41" s="20">
        <f t="shared" si="5"/>
        <v>0</v>
      </c>
      <c r="O41" s="20">
        <f t="shared" si="5"/>
        <v>0</v>
      </c>
    </row>
    <row r="42" spans="1:15" x14ac:dyDescent="0.2">
      <c r="A42" s="10"/>
      <c r="B42" s="10"/>
      <c r="C42" s="10"/>
      <c r="D42" s="18"/>
      <c r="E42" s="18"/>
      <c r="F42" s="18"/>
      <c r="G42" s="18"/>
      <c r="H42" s="18"/>
      <c r="I42" s="18"/>
      <c r="J42" s="18"/>
      <c r="K42" s="18"/>
      <c r="L42" s="18"/>
      <c r="M42" s="18"/>
      <c r="N42" s="18"/>
      <c r="O42" s="18"/>
    </row>
    <row r="43" spans="1:15" x14ac:dyDescent="0.2">
      <c r="A43" s="10"/>
      <c r="B43" s="10"/>
      <c r="C43" s="10" t="s">
        <v>68</v>
      </c>
      <c r="D43" s="21">
        <f t="shared" ref="D43:O43" si="6">D11-D27-D35+D41</f>
        <v>250</v>
      </c>
      <c r="E43" s="21">
        <f t="shared" si="6"/>
        <v>1930</v>
      </c>
      <c r="F43" s="21">
        <f t="shared" si="6"/>
        <v>2660</v>
      </c>
      <c r="G43" s="21">
        <f t="shared" si="6"/>
        <v>2690</v>
      </c>
      <c r="H43" s="21">
        <f t="shared" si="6"/>
        <v>2720</v>
      </c>
      <c r="I43" s="21">
        <f t="shared" si="6"/>
        <v>2750</v>
      </c>
      <c r="J43" s="21">
        <f t="shared" si="6"/>
        <v>2780</v>
      </c>
      <c r="K43" s="21">
        <f t="shared" si="6"/>
        <v>2810</v>
      </c>
      <c r="L43" s="21">
        <f t="shared" si="6"/>
        <v>2840</v>
      </c>
      <c r="M43" s="21">
        <f t="shared" si="6"/>
        <v>2870</v>
      </c>
      <c r="N43" s="21">
        <f t="shared" si="6"/>
        <v>2900</v>
      </c>
      <c r="O43" s="21">
        <f t="shared" si="6"/>
        <v>2930</v>
      </c>
    </row>
    <row r="44" spans="1:15" x14ac:dyDescent="0.2">
      <c r="A44" s="10"/>
      <c r="B44" s="10"/>
      <c r="C44" s="10"/>
      <c r="D44" s="18"/>
      <c r="E44" s="18"/>
      <c r="F44" s="18"/>
      <c r="G44" s="18"/>
      <c r="H44" s="18"/>
      <c r="I44" s="18"/>
      <c r="J44" s="18"/>
      <c r="K44" s="18"/>
      <c r="L44" s="18"/>
      <c r="M44" s="18"/>
      <c r="N44" s="18"/>
      <c r="O44" s="18"/>
    </row>
    <row r="45" spans="1:15" x14ac:dyDescent="0.2">
      <c r="A45" s="10"/>
      <c r="B45" s="10"/>
      <c r="C45" s="19" t="s">
        <v>69</v>
      </c>
      <c r="D45" s="21">
        <f t="shared" ref="D45:O45" si="7">D3+D43</f>
        <v>5250</v>
      </c>
      <c r="E45" s="21">
        <f t="shared" si="7"/>
        <v>7180</v>
      </c>
      <c r="F45" s="21">
        <f t="shared" si="7"/>
        <v>9840</v>
      </c>
      <c r="G45" s="21">
        <f t="shared" si="7"/>
        <v>12530</v>
      </c>
      <c r="H45" s="21">
        <f t="shared" si="7"/>
        <v>15250</v>
      </c>
      <c r="I45" s="21">
        <f t="shared" si="7"/>
        <v>18000</v>
      </c>
      <c r="J45" s="21">
        <f t="shared" si="7"/>
        <v>20780</v>
      </c>
      <c r="K45" s="21">
        <f t="shared" si="7"/>
        <v>23590</v>
      </c>
      <c r="L45" s="21">
        <f t="shared" si="7"/>
        <v>26430</v>
      </c>
      <c r="M45" s="21">
        <f t="shared" si="7"/>
        <v>29300</v>
      </c>
      <c r="N45" s="21">
        <f t="shared" si="7"/>
        <v>32200</v>
      </c>
      <c r="O45" s="21">
        <f t="shared" si="7"/>
        <v>35130</v>
      </c>
    </row>
    <row r="46" spans="1:15" x14ac:dyDescent="0.2">
      <c r="A46" s="10"/>
      <c r="B46" s="10"/>
      <c r="C46" s="10"/>
      <c r="D46" s="22"/>
      <c r="E46" s="22"/>
      <c r="F46" s="22"/>
      <c r="G46" s="22"/>
      <c r="H46" s="22"/>
      <c r="I46" s="22"/>
      <c r="J46" s="22"/>
      <c r="K46" s="22"/>
      <c r="L46" s="22"/>
      <c r="M46" s="22"/>
      <c r="N46" s="22"/>
      <c r="O46" s="22"/>
    </row>
    <row r="47" spans="1:15" x14ac:dyDescent="0.2">
      <c r="A47" s="10"/>
      <c r="B47" s="19" t="s">
        <v>70</v>
      </c>
      <c r="C47" s="13"/>
      <c r="D47" s="10"/>
      <c r="E47" s="22"/>
      <c r="F47" s="22"/>
      <c r="G47" s="22"/>
      <c r="H47" s="22"/>
      <c r="I47" s="22"/>
      <c r="J47" s="22"/>
      <c r="K47" s="22"/>
      <c r="L47" s="22"/>
      <c r="M47" s="22"/>
      <c r="N47" s="22"/>
      <c r="O47" s="22"/>
    </row>
    <row r="48" spans="1:15" x14ac:dyDescent="0.2">
      <c r="A48" s="10"/>
      <c r="B48" s="10"/>
      <c r="C48" s="10"/>
      <c r="D48" s="22"/>
      <c r="E48" s="22"/>
      <c r="F48" s="22"/>
      <c r="G48" s="22"/>
      <c r="H48" s="22"/>
      <c r="I48" s="22"/>
      <c r="J48" s="22"/>
      <c r="K48" s="22"/>
      <c r="L48" s="22"/>
      <c r="M48" s="22"/>
      <c r="N48" s="22"/>
      <c r="O48" s="22"/>
    </row>
    <row r="49" spans="1:15" x14ac:dyDescent="0.2">
      <c r="A49" s="10"/>
      <c r="B49" s="10"/>
      <c r="C49" s="28" t="s">
        <v>71</v>
      </c>
      <c r="D49" s="29"/>
      <c r="E49" s="29"/>
      <c r="F49" s="29"/>
      <c r="G49" s="29"/>
      <c r="H49" s="29">
        <f>H11-H27</f>
        <v>3520</v>
      </c>
      <c r="I49" s="29">
        <f t="shared" ref="I49:O49" si="8">I11-I27</f>
        <v>3550</v>
      </c>
      <c r="J49" s="29">
        <f t="shared" si="8"/>
        <v>3580</v>
      </c>
      <c r="K49" s="29">
        <f t="shared" si="8"/>
        <v>3610</v>
      </c>
      <c r="L49" s="29">
        <f t="shared" si="8"/>
        <v>3640</v>
      </c>
      <c r="M49" s="29">
        <f t="shared" si="8"/>
        <v>3670</v>
      </c>
      <c r="N49" s="29">
        <f t="shared" si="8"/>
        <v>3700</v>
      </c>
      <c r="O49" s="29">
        <f t="shared" si="8"/>
        <v>3730</v>
      </c>
    </row>
  </sheetData>
  <mergeCells count="6">
    <mergeCell ref="A41:C41"/>
    <mergeCell ref="A1:O1"/>
    <mergeCell ref="A3:C3"/>
    <mergeCell ref="A11:C11"/>
    <mergeCell ref="A27:C27"/>
    <mergeCell ref="A35:C35"/>
  </mergeCells>
  <conditionalFormatting sqref="D45:O45">
    <cfRule type="cellIs" dxfId="2" priority="1" operator="lessThan">
      <formula>$C$46</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BF850-74DF-2845-BA78-466C00D9CB41}">
  <dimension ref="A1:O49"/>
  <sheetViews>
    <sheetView topLeftCell="A9" zoomScale="108" workbookViewId="0">
      <selection activeCell="D31" sqref="D31:O31"/>
    </sheetView>
  </sheetViews>
  <sheetFormatPr baseColWidth="10" defaultColWidth="11.1640625" defaultRowHeight="16" x14ac:dyDescent="0.2"/>
  <sheetData>
    <row r="1" spans="1:15" x14ac:dyDescent="0.2">
      <c r="A1" s="43" t="s">
        <v>3</v>
      </c>
      <c r="B1" s="43"/>
      <c r="C1" s="43"/>
      <c r="D1" s="43"/>
      <c r="E1" s="43"/>
      <c r="F1" s="43"/>
      <c r="G1" s="43"/>
      <c r="H1" s="43"/>
      <c r="I1" s="43"/>
      <c r="J1" s="43"/>
      <c r="K1" s="43"/>
      <c r="L1" s="43"/>
      <c r="M1" s="43"/>
      <c r="N1" s="43"/>
      <c r="O1" s="43"/>
    </row>
    <row r="2" spans="1:15" x14ac:dyDescent="0.2">
      <c r="A2" s="10"/>
      <c r="B2" s="10"/>
      <c r="C2" s="11" t="s">
        <v>57</v>
      </c>
      <c r="D2" s="12">
        <v>45658</v>
      </c>
      <c r="E2" s="12">
        <v>45689</v>
      </c>
      <c r="F2" s="12">
        <v>45717</v>
      </c>
      <c r="G2" s="12">
        <v>45748</v>
      </c>
      <c r="H2" s="12">
        <v>45778</v>
      </c>
      <c r="I2" s="12">
        <v>45809</v>
      </c>
      <c r="J2" s="12">
        <v>45839</v>
      </c>
      <c r="K2" s="12">
        <v>45870</v>
      </c>
      <c r="L2" s="12">
        <v>45901</v>
      </c>
      <c r="M2" s="12">
        <v>45931</v>
      </c>
      <c r="N2" s="12">
        <v>45962</v>
      </c>
      <c r="O2" s="12">
        <v>45992</v>
      </c>
    </row>
    <row r="3" spans="1:15" x14ac:dyDescent="0.2">
      <c r="A3" s="45" t="s">
        <v>58</v>
      </c>
      <c r="B3" s="45"/>
      <c r="C3" s="45"/>
      <c r="D3" s="14"/>
      <c r="E3" s="14">
        <f t="shared" ref="E3:O3" si="0">D45</f>
        <v>2960</v>
      </c>
      <c r="F3" s="14">
        <f t="shared" si="0"/>
        <v>5950</v>
      </c>
      <c r="G3" s="14">
        <f t="shared" si="0"/>
        <v>8970</v>
      </c>
      <c r="H3" s="14">
        <f t="shared" si="0"/>
        <v>12020</v>
      </c>
      <c r="I3" s="14">
        <f t="shared" si="0"/>
        <v>15080</v>
      </c>
      <c r="J3" s="14">
        <f t="shared" si="0"/>
        <v>18170</v>
      </c>
      <c r="K3" s="14">
        <f t="shared" si="0"/>
        <v>21290</v>
      </c>
      <c r="L3" s="14">
        <f t="shared" si="0"/>
        <v>24440</v>
      </c>
      <c r="M3" s="14">
        <f t="shared" si="0"/>
        <v>27620</v>
      </c>
      <c r="N3" s="14">
        <f t="shared" si="0"/>
        <v>30830</v>
      </c>
      <c r="O3" s="14">
        <f t="shared" si="0"/>
        <v>34070</v>
      </c>
    </row>
    <row r="4" spans="1:15" x14ac:dyDescent="0.2">
      <c r="A4" s="10"/>
      <c r="B4" s="10"/>
      <c r="C4" s="10"/>
      <c r="D4" s="15"/>
      <c r="E4" s="15"/>
      <c r="F4" s="15"/>
      <c r="G4" s="15"/>
      <c r="H4" s="15"/>
      <c r="I4" s="15"/>
      <c r="J4" s="15"/>
      <c r="K4" s="15"/>
      <c r="L4" s="15"/>
      <c r="M4" s="15"/>
      <c r="N4" s="15"/>
      <c r="O4" s="15"/>
    </row>
    <row r="5" spans="1:15" x14ac:dyDescent="0.2">
      <c r="A5" s="10"/>
      <c r="B5" s="10"/>
      <c r="C5" s="10"/>
      <c r="D5" s="16"/>
      <c r="E5" s="16"/>
      <c r="F5" s="16"/>
      <c r="G5" s="16"/>
      <c r="H5" s="16"/>
      <c r="I5" s="16"/>
      <c r="J5" s="16"/>
      <c r="K5" s="16"/>
      <c r="L5" s="16"/>
      <c r="M5" s="16"/>
      <c r="N5" s="16"/>
      <c r="O5" s="16"/>
    </row>
    <row r="6" spans="1:15" x14ac:dyDescent="0.2">
      <c r="A6" s="17" t="s">
        <v>59</v>
      </c>
      <c r="B6" s="17"/>
      <c r="C6" s="10"/>
      <c r="D6" s="18"/>
      <c r="E6" s="18"/>
      <c r="F6" s="18"/>
      <c r="G6" s="18"/>
      <c r="H6" s="18"/>
      <c r="I6" s="18"/>
      <c r="J6" s="18"/>
      <c r="K6" s="18"/>
      <c r="L6" s="18"/>
      <c r="M6" s="18"/>
      <c r="N6" s="18"/>
      <c r="O6" s="18"/>
    </row>
    <row r="7" spans="1:15" x14ac:dyDescent="0.2">
      <c r="A7" s="10"/>
      <c r="B7" s="10" t="s">
        <v>52</v>
      </c>
      <c r="C7" s="10"/>
      <c r="D7" s="18">
        <f>'Cash Flow Year 1 '!O7</f>
        <v>5000</v>
      </c>
      <c r="E7" s="18">
        <f>D7</f>
        <v>5000</v>
      </c>
      <c r="F7" s="18">
        <f t="shared" ref="F7:O7" si="1">E7</f>
        <v>5000</v>
      </c>
      <c r="G7" s="18">
        <f t="shared" si="1"/>
        <v>5000</v>
      </c>
      <c r="H7" s="18">
        <f t="shared" si="1"/>
        <v>5000</v>
      </c>
      <c r="I7" s="18">
        <f t="shared" si="1"/>
        <v>5000</v>
      </c>
      <c r="J7" s="18">
        <f t="shared" si="1"/>
        <v>5000</v>
      </c>
      <c r="K7" s="18">
        <f t="shared" si="1"/>
        <v>5000</v>
      </c>
      <c r="L7" s="18">
        <f t="shared" si="1"/>
        <v>5000</v>
      </c>
      <c r="M7" s="18">
        <f t="shared" si="1"/>
        <v>5000</v>
      </c>
      <c r="N7" s="18">
        <f t="shared" si="1"/>
        <v>5000</v>
      </c>
      <c r="O7" s="18">
        <f t="shared" si="1"/>
        <v>5000</v>
      </c>
    </row>
    <row r="8" spans="1:15" x14ac:dyDescent="0.2">
      <c r="A8" s="10"/>
      <c r="B8" s="10" t="s">
        <v>72</v>
      </c>
      <c r="C8" s="10"/>
      <c r="D8" s="18">
        <f>'Cash Flow Year 1 '!O8+30</f>
        <v>660</v>
      </c>
      <c r="E8" s="18">
        <f>D8+30</f>
        <v>690</v>
      </c>
      <c r="F8" s="18">
        <f t="shared" ref="F8:O8" si="2">E8+30</f>
        <v>720</v>
      </c>
      <c r="G8" s="18">
        <f t="shared" si="2"/>
        <v>750</v>
      </c>
      <c r="H8" s="18">
        <v>760</v>
      </c>
      <c r="I8" s="18">
        <f t="shared" si="2"/>
        <v>790</v>
      </c>
      <c r="J8" s="18">
        <f t="shared" si="2"/>
        <v>820</v>
      </c>
      <c r="K8" s="18">
        <f t="shared" si="2"/>
        <v>850</v>
      </c>
      <c r="L8" s="18">
        <f t="shared" si="2"/>
        <v>880</v>
      </c>
      <c r="M8" s="18">
        <f t="shared" si="2"/>
        <v>910</v>
      </c>
      <c r="N8" s="18">
        <f t="shared" si="2"/>
        <v>940</v>
      </c>
      <c r="O8" s="18">
        <f t="shared" si="2"/>
        <v>970</v>
      </c>
    </row>
    <row r="9" spans="1:15" x14ac:dyDescent="0.2">
      <c r="A9" s="10"/>
      <c r="B9" s="10"/>
      <c r="C9" s="10"/>
      <c r="D9" s="18"/>
      <c r="E9" s="18"/>
      <c r="F9" s="18"/>
      <c r="G9" s="18"/>
      <c r="H9" s="18"/>
      <c r="I9" s="18"/>
      <c r="J9" s="18"/>
      <c r="K9" s="18"/>
      <c r="L9" s="18"/>
      <c r="M9" s="18"/>
      <c r="N9" s="18"/>
      <c r="O9" s="18"/>
    </row>
    <row r="10" spans="1:15" x14ac:dyDescent="0.2">
      <c r="A10" s="10"/>
      <c r="B10" s="10"/>
      <c r="C10" s="10"/>
      <c r="D10" s="18"/>
      <c r="E10" s="18"/>
      <c r="F10" s="18"/>
      <c r="G10" s="18"/>
      <c r="H10" s="18"/>
      <c r="I10" s="18"/>
      <c r="J10" s="18"/>
      <c r="K10" s="18"/>
      <c r="L10" s="18"/>
      <c r="M10" s="18"/>
      <c r="N10" s="18"/>
      <c r="O10" s="18"/>
    </row>
    <row r="11" spans="1:15" x14ac:dyDescent="0.2">
      <c r="A11" s="46" t="s">
        <v>60</v>
      </c>
      <c r="B11" s="46"/>
      <c r="C11" s="46"/>
      <c r="D11" s="20">
        <f t="shared" ref="D11:O11" si="3">SUM(D7:D10)</f>
        <v>5660</v>
      </c>
      <c r="E11" s="20">
        <f t="shared" si="3"/>
        <v>5690</v>
      </c>
      <c r="F11" s="20">
        <f t="shared" si="3"/>
        <v>5720</v>
      </c>
      <c r="G11" s="20">
        <f t="shared" si="3"/>
        <v>5750</v>
      </c>
      <c r="H11" s="20">
        <f t="shared" si="3"/>
        <v>5760</v>
      </c>
      <c r="I11" s="20">
        <f t="shared" si="3"/>
        <v>5790</v>
      </c>
      <c r="J11" s="20">
        <f t="shared" si="3"/>
        <v>5820</v>
      </c>
      <c r="K11" s="20">
        <f t="shared" si="3"/>
        <v>5850</v>
      </c>
      <c r="L11" s="20">
        <f t="shared" si="3"/>
        <v>5880</v>
      </c>
      <c r="M11" s="20">
        <f t="shared" si="3"/>
        <v>5910</v>
      </c>
      <c r="N11" s="20">
        <f t="shared" si="3"/>
        <v>5940</v>
      </c>
      <c r="O11" s="20">
        <f t="shared" si="3"/>
        <v>5970</v>
      </c>
    </row>
    <row r="12" spans="1:15" x14ac:dyDescent="0.2">
      <c r="A12" s="17" t="s">
        <v>61</v>
      </c>
      <c r="B12" s="10"/>
      <c r="C12" s="10"/>
      <c r="D12" s="18"/>
      <c r="E12" s="18"/>
      <c r="F12" s="18"/>
      <c r="G12" s="18"/>
      <c r="H12" s="18"/>
      <c r="I12" s="18"/>
      <c r="J12" s="18"/>
      <c r="K12" s="18"/>
      <c r="L12" s="18"/>
      <c r="M12" s="18"/>
      <c r="N12" s="18"/>
      <c r="O12" s="18"/>
    </row>
    <row r="13" spans="1:15" x14ac:dyDescent="0.2">
      <c r="A13" s="10"/>
      <c r="B13" s="10" t="s">
        <v>47</v>
      </c>
      <c r="C13" s="10"/>
      <c r="D13" s="18">
        <f>'Cash Flow Year 1 '!D13</f>
        <v>1000</v>
      </c>
      <c r="E13" s="18">
        <f>'Cash Flow Year 1 '!E13</f>
        <v>1000</v>
      </c>
      <c r="F13" s="18">
        <f>'Cash Flow Year 1 '!F13</f>
        <v>1000</v>
      </c>
      <c r="G13" s="18">
        <f>'Cash Flow Year 1 '!G13</f>
        <v>1000</v>
      </c>
      <c r="H13" s="18">
        <f>'Cash Flow Year 1 '!H13</f>
        <v>1000</v>
      </c>
      <c r="I13" s="18">
        <f>'Cash Flow Year 1 '!I13</f>
        <v>1000</v>
      </c>
      <c r="J13" s="18">
        <f>'Cash Flow Year 1 '!J13</f>
        <v>1000</v>
      </c>
      <c r="K13" s="18">
        <f>'Cash Flow Year 1 '!K13</f>
        <v>1000</v>
      </c>
      <c r="L13" s="18">
        <f>'Cash Flow Year 1 '!L13</f>
        <v>1000</v>
      </c>
      <c r="M13" s="18">
        <f>'Cash Flow Year 1 '!M13</f>
        <v>1000</v>
      </c>
      <c r="N13" s="18">
        <f>'Cash Flow Year 1 '!N13</f>
        <v>1000</v>
      </c>
      <c r="O13" s="18">
        <f>'Cash Flow Year 1 '!O13</f>
        <v>1000</v>
      </c>
    </row>
    <row r="14" spans="1:15" x14ac:dyDescent="0.2">
      <c r="A14" s="10"/>
      <c r="B14" s="10" t="s">
        <v>55</v>
      </c>
      <c r="C14" s="10"/>
      <c r="D14" s="18">
        <f>'Cash Flow Year 1 '!D14</f>
        <v>600</v>
      </c>
      <c r="E14" s="18">
        <f>'Cash Flow Year 1 '!E14</f>
        <v>600</v>
      </c>
      <c r="F14" s="18">
        <f>'Cash Flow Year 1 '!F14</f>
        <v>600</v>
      </c>
      <c r="G14" s="18">
        <f>'Cash Flow Year 1 '!G14</f>
        <v>600</v>
      </c>
      <c r="H14" s="18">
        <f>'Cash Flow Year 1 '!H14</f>
        <v>600</v>
      </c>
      <c r="I14" s="18">
        <f>'Cash Flow Year 1 '!I14</f>
        <v>600</v>
      </c>
      <c r="J14" s="18">
        <f>'Cash Flow Year 1 '!J14</f>
        <v>600</v>
      </c>
      <c r="K14" s="18">
        <f>'Cash Flow Year 1 '!K14</f>
        <v>600</v>
      </c>
      <c r="L14" s="18">
        <f>'Cash Flow Year 1 '!L14</f>
        <v>600</v>
      </c>
      <c r="M14" s="18">
        <f>'Cash Flow Year 1 '!M14</f>
        <v>600</v>
      </c>
      <c r="N14" s="18">
        <f>'Cash Flow Year 1 '!N14</f>
        <v>600</v>
      </c>
      <c r="O14" s="18">
        <f>'Cash Flow Year 1 '!O14</f>
        <v>600</v>
      </c>
    </row>
    <row r="15" spans="1:15" x14ac:dyDescent="0.2">
      <c r="A15" s="10"/>
      <c r="B15" s="10" t="s">
        <v>88</v>
      </c>
      <c r="C15" s="10"/>
      <c r="D15" s="18">
        <v>300</v>
      </c>
      <c r="E15" s="18">
        <v>300</v>
      </c>
      <c r="F15" s="18">
        <v>300</v>
      </c>
      <c r="G15" s="18">
        <v>300</v>
      </c>
      <c r="H15" s="18">
        <v>300</v>
      </c>
      <c r="I15" s="18">
        <v>300</v>
      </c>
      <c r="J15" s="18">
        <v>300</v>
      </c>
      <c r="K15" s="18">
        <v>300</v>
      </c>
      <c r="L15" s="18">
        <v>300</v>
      </c>
      <c r="M15" s="18">
        <v>300</v>
      </c>
      <c r="N15" s="18">
        <v>300</v>
      </c>
      <c r="O15" s="18">
        <v>300</v>
      </c>
    </row>
    <row r="16" spans="1:15" x14ac:dyDescent="0.2">
      <c r="A16" s="10"/>
      <c r="B16" s="10"/>
      <c r="C16" s="10"/>
      <c r="D16" s="18"/>
      <c r="E16" s="18"/>
      <c r="F16" s="18"/>
      <c r="G16" s="18"/>
      <c r="H16" s="18"/>
      <c r="I16" s="18"/>
      <c r="J16" s="18"/>
      <c r="K16" s="18"/>
      <c r="L16" s="18"/>
      <c r="M16" s="18"/>
      <c r="N16" s="18"/>
      <c r="O16" s="18"/>
    </row>
    <row r="17" spans="1:15" x14ac:dyDescent="0.2">
      <c r="A17" s="10"/>
      <c r="B17" s="10"/>
      <c r="C17" s="10"/>
      <c r="D17" s="18"/>
      <c r="E17" s="18"/>
      <c r="F17" s="18"/>
      <c r="G17" s="18"/>
      <c r="H17" s="18"/>
      <c r="I17" s="18"/>
      <c r="J17" s="18"/>
      <c r="K17" s="18"/>
      <c r="L17" s="18"/>
      <c r="M17" s="18"/>
      <c r="N17" s="18"/>
      <c r="O17" s="18"/>
    </row>
    <row r="18" spans="1:15" x14ac:dyDescent="0.2">
      <c r="A18" s="10"/>
      <c r="B18" s="10"/>
      <c r="C18" s="10"/>
      <c r="D18" s="18"/>
      <c r="E18" s="18"/>
      <c r="F18" s="18"/>
      <c r="G18" s="18"/>
      <c r="H18" s="18"/>
      <c r="I18" s="18"/>
      <c r="J18" s="18"/>
      <c r="K18" s="18"/>
      <c r="L18" s="18"/>
      <c r="M18" s="18"/>
      <c r="N18" s="18"/>
      <c r="O18" s="18"/>
    </row>
    <row r="19" spans="1:15" x14ac:dyDescent="0.2">
      <c r="A19" s="10"/>
      <c r="B19" s="10"/>
      <c r="C19" s="10"/>
      <c r="D19" s="18"/>
      <c r="E19" s="18"/>
      <c r="F19" s="18"/>
      <c r="G19" s="18"/>
      <c r="H19" s="18"/>
      <c r="I19" s="18"/>
      <c r="J19" s="18"/>
      <c r="K19" s="18"/>
      <c r="L19" s="18"/>
      <c r="M19" s="18"/>
      <c r="N19" s="18"/>
      <c r="O19" s="18"/>
    </row>
    <row r="20" spans="1:15" x14ac:dyDescent="0.2">
      <c r="A20" s="10"/>
      <c r="B20" s="10"/>
      <c r="C20" s="10"/>
      <c r="D20" s="18"/>
      <c r="E20" s="18"/>
      <c r="F20" s="18"/>
      <c r="G20" s="18"/>
      <c r="H20" s="18"/>
      <c r="I20" s="18"/>
      <c r="J20" s="18"/>
      <c r="K20" s="18"/>
      <c r="L20" s="18"/>
      <c r="M20" s="18"/>
      <c r="N20" s="18"/>
      <c r="O20" s="18"/>
    </row>
    <row r="21" spans="1:15" x14ac:dyDescent="0.2">
      <c r="A21" s="10"/>
      <c r="B21" s="10"/>
      <c r="C21" s="10"/>
      <c r="D21" s="18"/>
      <c r="E21" s="18"/>
      <c r="F21" s="18"/>
      <c r="G21" s="18"/>
      <c r="H21" s="18"/>
      <c r="I21" s="18"/>
      <c r="J21" s="18"/>
      <c r="K21" s="18"/>
      <c r="L21" s="18"/>
      <c r="M21" s="18"/>
      <c r="N21" s="18"/>
      <c r="O21" s="18"/>
    </row>
    <row r="22" spans="1:15" x14ac:dyDescent="0.2">
      <c r="A22" s="10"/>
      <c r="B22" s="10"/>
      <c r="C22" s="10"/>
      <c r="D22" s="18"/>
      <c r="E22" s="18"/>
      <c r="F22" s="18"/>
      <c r="G22" s="18"/>
      <c r="H22" s="18"/>
      <c r="I22" s="18"/>
      <c r="J22" s="18"/>
      <c r="K22" s="18"/>
      <c r="L22" s="18"/>
      <c r="M22" s="18"/>
      <c r="N22" s="18"/>
      <c r="O22" s="18"/>
    </row>
    <row r="23" spans="1:15" x14ac:dyDescent="0.2">
      <c r="A23" s="10"/>
      <c r="B23" s="10"/>
      <c r="C23" s="10"/>
      <c r="D23" s="18"/>
      <c r="E23" s="18"/>
      <c r="F23" s="18"/>
      <c r="G23" s="18"/>
      <c r="H23" s="18"/>
      <c r="I23" s="18"/>
      <c r="J23" s="18"/>
      <c r="K23" s="18"/>
      <c r="L23" s="18"/>
      <c r="M23" s="18"/>
      <c r="N23" s="18"/>
      <c r="O23" s="18"/>
    </row>
    <row r="24" spans="1:15" x14ac:dyDescent="0.2">
      <c r="A24" s="10"/>
      <c r="B24" s="10"/>
      <c r="C24" s="10"/>
      <c r="D24" s="18"/>
      <c r="E24" s="18"/>
      <c r="F24" s="18"/>
      <c r="G24" s="18"/>
      <c r="H24" s="18"/>
      <c r="I24" s="18"/>
      <c r="J24" s="18"/>
      <c r="K24" s="18"/>
      <c r="L24" s="18"/>
      <c r="M24" s="18"/>
      <c r="N24" s="18"/>
      <c r="O24" s="18"/>
    </row>
    <row r="25" spans="1:15" x14ac:dyDescent="0.2">
      <c r="A25" s="10"/>
      <c r="B25" s="10"/>
      <c r="C25" s="10"/>
      <c r="D25" s="18"/>
      <c r="E25" s="18"/>
      <c r="F25" s="18"/>
      <c r="G25" s="18"/>
      <c r="H25" s="18"/>
      <c r="I25" s="18"/>
      <c r="J25" s="18"/>
      <c r="K25" s="18"/>
      <c r="L25" s="18"/>
      <c r="M25" s="18"/>
      <c r="N25" s="18"/>
      <c r="O25" s="18"/>
    </row>
    <row r="26" spans="1:15" x14ac:dyDescent="0.2">
      <c r="A26" s="10"/>
      <c r="B26" s="10"/>
      <c r="C26" s="10"/>
      <c r="D26" s="18"/>
      <c r="E26" s="18"/>
      <c r="F26" s="18"/>
      <c r="G26" s="18"/>
      <c r="H26" s="18"/>
      <c r="I26" s="18"/>
      <c r="J26" s="18"/>
      <c r="K26" s="18"/>
      <c r="L26" s="18"/>
      <c r="M26" s="18"/>
      <c r="N26" s="18"/>
      <c r="O26" s="18"/>
    </row>
    <row r="27" spans="1:15" x14ac:dyDescent="0.2">
      <c r="A27" s="46" t="s">
        <v>63</v>
      </c>
      <c r="B27" s="46"/>
      <c r="C27" s="46"/>
      <c r="D27" s="20">
        <f t="shared" ref="D27:O27" si="4">SUM(D13:D26)</f>
        <v>1900</v>
      </c>
      <c r="E27" s="20">
        <f t="shared" si="4"/>
        <v>1900</v>
      </c>
      <c r="F27" s="20">
        <f t="shared" si="4"/>
        <v>1900</v>
      </c>
      <c r="G27" s="20">
        <f t="shared" si="4"/>
        <v>1900</v>
      </c>
      <c r="H27" s="20">
        <f t="shared" si="4"/>
        <v>1900</v>
      </c>
      <c r="I27" s="20">
        <f t="shared" si="4"/>
        <v>1900</v>
      </c>
      <c r="J27" s="20">
        <f t="shared" si="4"/>
        <v>1900</v>
      </c>
      <c r="K27" s="20">
        <f t="shared" si="4"/>
        <v>1900</v>
      </c>
      <c r="L27" s="20">
        <f t="shared" si="4"/>
        <v>1900</v>
      </c>
      <c r="M27" s="20">
        <f t="shared" si="4"/>
        <v>1900</v>
      </c>
      <c r="N27" s="20">
        <f t="shared" si="4"/>
        <v>1900</v>
      </c>
      <c r="O27" s="20">
        <f t="shared" si="4"/>
        <v>1900</v>
      </c>
    </row>
    <row r="28" spans="1:15" x14ac:dyDescent="0.2">
      <c r="A28" s="17" t="s">
        <v>64</v>
      </c>
      <c r="B28" s="17"/>
      <c r="C28" s="17"/>
      <c r="D28" s="18"/>
      <c r="E28" s="18"/>
      <c r="F28" s="18"/>
      <c r="G28" s="18"/>
      <c r="H28" s="18"/>
      <c r="I28" s="18"/>
      <c r="J28" s="18"/>
      <c r="K28" s="18"/>
      <c r="L28" s="18"/>
      <c r="M28" s="18"/>
      <c r="N28" s="18"/>
      <c r="O28" s="18"/>
    </row>
    <row r="29" spans="1:15" x14ac:dyDescent="0.2">
      <c r="A29" s="10"/>
      <c r="B29" s="10"/>
      <c r="C29" s="10"/>
      <c r="D29" s="18"/>
      <c r="E29" s="18"/>
      <c r="F29" s="18"/>
      <c r="G29" s="18"/>
      <c r="H29" s="18"/>
      <c r="I29" s="18"/>
      <c r="J29" s="18"/>
      <c r="K29" s="18"/>
      <c r="L29" s="18"/>
      <c r="M29" s="18"/>
      <c r="N29" s="18"/>
      <c r="O29" s="18"/>
    </row>
    <row r="30" spans="1:15" x14ac:dyDescent="0.2">
      <c r="A30" s="10"/>
      <c r="B30" s="10"/>
      <c r="C30" s="10"/>
      <c r="D30" s="18"/>
      <c r="E30" s="18"/>
      <c r="F30" s="18"/>
      <c r="G30" s="18"/>
      <c r="H30" s="18"/>
      <c r="I30" s="18"/>
      <c r="J30" s="18"/>
      <c r="K30" s="18"/>
      <c r="L30" s="18"/>
      <c r="M30" s="18"/>
      <c r="N30" s="18"/>
      <c r="O30" s="18"/>
    </row>
    <row r="31" spans="1:15" x14ac:dyDescent="0.2">
      <c r="A31" s="10" t="s">
        <v>83</v>
      </c>
      <c r="B31" s="10"/>
      <c r="C31" s="10"/>
      <c r="D31" s="18">
        <v>800</v>
      </c>
      <c r="E31" s="18">
        <v>800</v>
      </c>
      <c r="F31" s="18">
        <v>800</v>
      </c>
      <c r="G31" s="18">
        <v>800</v>
      </c>
      <c r="H31" s="18">
        <v>800</v>
      </c>
      <c r="I31" s="18">
        <v>800</v>
      </c>
      <c r="J31" s="18">
        <v>800</v>
      </c>
      <c r="K31" s="18">
        <v>800</v>
      </c>
      <c r="L31" s="18">
        <v>800</v>
      </c>
      <c r="M31" s="18">
        <v>800</v>
      </c>
      <c r="N31" s="18">
        <v>800</v>
      </c>
      <c r="O31" s="18">
        <v>800</v>
      </c>
    </row>
    <row r="32" spans="1:15" x14ac:dyDescent="0.2">
      <c r="A32" s="10"/>
      <c r="B32" s="10"/>
      <c r="C32" s="10"/>
      <c r="D32" s="18"/>
      <c r="E32" s="18"/>
      <c r="F32" s="18"/>
      <c r="G32" s="18"/>
      <c r="H32" s="18"/>
      <c r="I32" s="18"/>
      <c r="J32" s="18"/>
      <c r="K32" s="18"/>
      <c r="L32" s="18"/>
      <c r="M32" s="18"/>
      <c r="N32" s="18"/>
      <c r="O32" s="18"/>
    </row>
    <row r="33" spans="1:15" x14ac:dyDescent="0.2">
      <c r="A33" s="10"/>
      <c r="B33" s="10"/>
      <c r="C33" s="10"/>
      <c r="D33" s="18"/>
      <c r="E33" s="18"/>
      <c r="F33" s="18"/>
      <c r="G33" s="18"/>
      <c r="H33" s="18"/>
      <c r="I33" s="18"/>
      <c r="J33" s="18"/>
      <c r="K33" s="18"/>
      <c r="L33" s="18"/>
      <c r="M33" s="18"/>
      <c r="N33" s="18"/>
      <c r="O33" s="18"/>
    </row>
    <row r="34" spans="1:15" x14ac:dyDescent="0.2">
      <c r="A34" s="10"/>
      <c r="B34" s="10"/>
      <c r="C34" s="10"/>
      <c r="D34" s="18"/>
      <c r="E34" s="18"/>
      <c r="F34" s="18"/>
      <c r="G34" s="18"/>
      <c r="H34" s="18"/>
      <c r="I34" s="18"/>
      <c r="J34" s="18"/>
      <c r="K34" s="18"/>
      <c r="L34" s="18"/>
      <c r="M34" s="18"/>
      <c r="N34" s="18"/>
      <c r="O34" s="18"/>
    </row>
    <row r="35" spans="1:15" x14ac:dyDescent="0.2">
      <c r="A35" s="44" t="s">
        <v>65</v>
      </c>
      <c r="B35" s="44"/>
      <c r="C35" s="44"/>
      <c r="D35" s="20">
        <f t="shared" ref="D35:O35" si="5">SUM(D29:D34)</f>
        <v>800</v>
      </c>
      <c r="E35" s="20">
        <f t="shared" si="5"/>
        <v>800</v>
      </c>
      <c r="F35" s="20">
        <f t="shared" si="5"/>
        <v>800</v>
      </c>
      <c r="G35" s="20">
        <f t="shared" si="5"/>
        <v>800</v>
      </c>
      <c r="H35" s="20">
        <f t="shared" si="5"/>
        <v>800</v>
      </c>
      <c r="I35" s="20">
        <f t="shared" si="5"/>
        <v>800</v>
      </c>
      <c r="J35" s="20">
        <f t="shared" si="5"/>
        <v>800</v>
      </c>
      <c r="K35" s="20">
        <f t="shared" si="5"/>
        <v>800</v>
      </c>
      <c r="L35" s="20">
        <f t="shared" si="5"/>
        <v>800</v>
      </c>
      <c r="M35" s="20">
        <f t="shared" si="5"/>
        <v>800</v>
      </c>
      <c r="N35" s="20">
        <f t="shared" si="5"/>
        <v>800</v>
      </c>
      <c r="O35" s="20">
        <f t="shared" si="5"/>
        <v>800</v>
      </c>
    </row>
    <row r="36" spans="1:15" x14ac:dyDescent="0.2">
      <c r="A36" s="17" t="s">
        <v>66</v>
      </c>
      <c r="B36" s="10"/>
      <c r="C36" s="10"/>
      <c r="D36" s="18"/>
      <c r="E36" s="18"/>
      <c r="F36" s="18"/>
      <c r="G36" s="18"/>
      <c r="H36" s="18"/>
      <c r="I36" s="18"/>
      <c r="J36" s="18"/>
      <c r="K36" s="18"/>
      <c r="L36" s="18"/>
      <c r="M36" s="18"/>
      <c r="N36" s="18"/>
      <c r="O36" s="18"/>
    </row>
    <row r="37" spans="1:15" x14ac:dyDescent="0.2">
      <c r="A37" s="10"/>
      <c r="B37" s="10"/>
      <c r="C37" s="10"/>
      <c r="D37" s="18"/>
      <c r="E37" s="18"/>
      <c r="F37" s="18"/>
      <c r="G37" s="18"/>
      <c r="H37" s="18"/>
      <c r="I37" s="18"/>
      <c r="J37" s="18"/>
      <c r="K37" s="18"/>
      <c r="L37" s="18"/>
      <c r="M37" s="18"/>
      <c r="N37" s="18"/>
      <c r="O37" s="18"/>
    </row>
    <row r="38" spans="1:15" x14ac:dyDescent="0.2">
      <c r="A38" s="10"/>
      <c r="B38" s="10"/>
      <c r="C38" s="10"/>
      <c r="D38" s="18"/>
      <c r="E38" s="18"/>
      <c r="F38" s="18"/>
      <c r="G38" s="18"/>
      <c r="H38" s="18"/>
      <c r="I38" s="18"/>
      <c r="J38" s="18"/>
      <c r="K38" s="18"/>
      <c r="L38" s="18"/>
      <c r="M38" s="18"/>
      <c r="N38" s="18"/>
      <c r="O38" s="18"/>
    </row>
    <row r="39" spans="1:15" x14ac:dyDescent="0.2">
      <c r="A39" s="10"/>
      <c r="B39" s="10"/>
      <c r="C39" s="10"/>
      <c r="D39" s="18"/>
      <c r="E39" s="18"/>
      <c r="F39" s="18"/>
      <c r="G39" s="18"/>
      <c r="H39" s="18"/>
      <c r="I39" s="18"/>
      <c r="J39" s="18"/>
      <c r="K39" s="18"/>
      <c r="L39" s="18"/>
      <c r="M39" s="18"/>
      <c r="N39" s="18"/>
      <c r="O39" s="18"/>
    </row>
    <row r="40" spans="1:15" x14ac:dyDescent="0.2">
      <c r="A40" s="10"/>
      <c r="B40" s="10"/>
      <c r="C40" s="10"/>
      <c r="D40" s="18"/>
      <c r="E40" s="18"/>
      <c r="F40" s="18"/>
      <c r="G40" s="18"/>
      <c r="H40" s="18"/>
      <c r="I40" s="18"/>
      <c r="J40" s="18"/>
      <c r="K40" s="18"/>
      <c r="L40" s="18"/>
      <c r="M40" s="18"/>
      <c r="N40" s="18"/>
      <c r="O40" s="18"/>
    </row>
    <row r="41" spans="1:15" x14ac:dyDescent="0.2">
      <c r="A41" s="44" t="s">
        <v>67</v>
      </c>
      <c r="B41" s="44"/>
      <c r="C41" s="44"/>
      <c r="D41" s="20">
        <f t="shared" ref="D41:O41" si="6">SUM(D37:D40)</f>
        <v>0</v>
      </c>
      <c r="E41" s="20">
        <f t="shared" si="6"/>
        <v>0</v>
      </c>
      <c r="F41" s="20">
        <f t="shared" si="6"/>
        <v>0</v>
      </c>
      <c r="G41" s="20">
        <f t="shared" si="6"/>
        <v>0</v>
      </c>
      <c r="H41" s="20">
        <f t="shared" si="6"/>
        <v>0</v>
      </c>
      <c r="I41" s="20">
        <f t="shared" si="6"/>
        <v>0</v>
      </c>
      <c r="J41" s="20">
        <f t="shared" si="6"/>
        <v>0</v>
      </c>
      <c r="K41" s="20">
        <f t="shared" si="6"/>
        <v>0</v>
      </c>
      <c r="L41" s="20">
        <f t="shared" si="6"/>
        <v>0</v>
      </c>
      <c r="M41" s="20">
        <f t="shared" si="6"/>
        <v>0</v>
      </c>
      <c r="N41" s="20">
        <f t="shared" si="6"/>
        <v>0</v>
      </c>
      <c r="O41" s="20">
        <f t="shared" si="6"/>
        <v>0</v>
      </c>
    </row>
    <row r="42" spans="1:15" x14ac:dyDescent="0.2">
      <c r="A42" s="10"/>
      <c r="B42" s="10"/>
      <c r="C42" s="10"/>
      <c r="D42" s="18"/>
      <c r="E42" s="18"/>
      <c r="F42" s="18"/>
      <c r="G42" s="18"/>
      <c r="H42" s="18"/>
      <c r="I42" s="18"/>
      <c r="J42" s="18"/>
      <c r="K42" s="18"/>
      <c r="L42" s="18"/>
      <c r="M42" s="18"/>
      <c r="N42" s="18"/>
      <c r="O42" s="18"/>
    </row>
    <row r="43" spans="1:15" x14ac:dyDescent="0.2">
      <c r="A43" s="10"/>
      <c r="B43" s="10"/>
      <c r="C43" s="10" t="s">
        <v>68</v>
      </c>
      <c r="D43" s="21">
        <f t="shared" ref="D43:O43" si="7">D11-D27-D35+D41</f>
        <v>2960</v>
      </c>
      <c r="E43" s="21">
        <f t="shared" si="7"/>
        <v>2990</v>
      </c>
      <c r="F43" s="21">
        <f t="shared" si="7"/>
        <v>3020</v>
      </c>
      <c r="G43" s="21">
        <f t="shared" si="7"/>
        <v>3050</v>
      </c>
      <c r="H43" s="21">
        <f t="shared" si="7"/>
        <v>3060</v>
      </c>
      <c r="I43" s="21">
        <f t="shared" si="7"/>
        <v>3090</v>
      </c>
      <c r="J43" s="21">
        <f t="shared" si="7"/>
        <v>3120</v>
      </c>
      <c r="K43" s="21">
        <f t="shared" si="7"/>
        <v>3150</v>
      </c>
      <c r="L43" s="21">
        <f t="shared" si="7"/>
        <v>3180</v>
      </c>
      <c r="M43" s="21">
        <f t="shared" si="7"/>
        <v>3210</v>
      </c>
      <c r="N43" s="21">
        <f t="shared" si="7"/>
        <v>3240</v>
      </c>
      <c r="O43" s="21">
        <f t="shared" si="7"/>
        <v>3270</v>
      </c>
    </row>
    <row r="44" spans="1:15" x14ac:dyDescent="0.2">
      <c r="A44" s="10"/>
      <c r="B44" s="10"/>
      <c r="C44" s="10"/>
      <c r="D44" s="18"/>
      <c r="E44" s="18"/>
      <c r="F44" s="18"/>
      <c r="G44" s="18"/>
      <c r="H44" s="18"/>
      <c r="I44" s="18"/>
      <c r="J44" s="18"/>
      <c r="K44" s="18"/>
      <c r="L44" s="18"/>
      <c r="M44" s="18"/>
      <c r="N44" s="18"/>
      <c r="O44" s="18"/>
    </row>
    <row r="45" spans="1:15" x14ac:dyDescent="0.2">
      <c r="A45" s="10"/>
      <c r="B45" s="10"/>
      <c r="C45" s="19" t="s">
        <v>69</v>
      </c>
      <c r="D45" s="23">
        <f t="shared" ref="D45:O45" si="8">D3+D43</f>
        <v>2960</v>
      </c>
      <c r="E45" s="23">
        <f t="shared" si="8"/>
        <v>5950</v>
      </c>
      <c r="F45" s="23">
        <f t="shared" si="8"/>
        <v>8970</v>
      </c>
      <c r="G45" s="23">
        <f t="shared" si="8"/>
        <v>12020</v>
      </c>
      <c r="H45" s="23">
        <f t="shared" si="8"/>
        <v>15080</v>
      </c>
      <c r="I45" s="23">
        <f t="shared" si="8"/>
        <v>18170</v>
      </c>
      <c r="J45" s="23">
        <f t="shared" si="8"/>
        <v>21290</v>
      </c>
      <c r="K45" s="23">
        <f t="shared" si="8"/>
        <v>24440</v>
      </c>
      <c r="L45" s="23">
        <f t="shared" si="8"/>
        <v>27620</v>
      </c>
      <c r="M45" s="23">
        <f t="shared" si="8"/>
        <v>30830</v>
      </c>
      <c r="N45" s="23">
        <f t="shared" si="8"/>
        <v>34070</v>
      </c>
      <c r="O45" s="23">
        <f t="shared" si="8"/>
        <v>37340</v>
      </c>
    </row>
    <row r="46" spans="1:15" x14ac:dyDescent="0.2">
      <c r="A46" s="10"/>
      <c r="B46" s="10"/>
      <c r="C46" s="10"/>
      <c r="D46" s="22"/>
      <c r="E46" s="22"/>
      <c r="F46" s="22"/>
      <c r="G46" s="22"/>
      <c r="H46" s="22"/>
      <c r="I46" s="22"/>
      <c r="J46" s="10"/>
      <c r="K46" s="10"/>
      <c r="L46" s="10"/>
      <c r="M46" s="10"/>
      <c r="N46" s="10"/>
      <c r="O46" s="10"/>
    </row>
    <row r="47" spans="1:15" x14ac:dyDescent="0.2">
      <c r="A47" s="10"/>
      <c r="B47" s="19" t="s">
        <v>70</v>
      </c>
      <c r="C47" s="13"/>
      <c r="D47" s="22"/>
      <c r="E47" s="22"/>
      <c r="F47" s="22"/>
      <c r="G47" s="22"/>
      <c r="H47" s="22"/>
      <c r="I47" s="22"/>
      <c r="J47" s="10"/>
      <c r="K47" s="10"/>
      <c r="L47" s="10"/>
      <c r="M47" s="10"/>
      <c r="N47" s="10"/>
      <c r="O47" s="10"/>
    </row>
    <row r="48" spans="1:15" x14ac:dyDescent="0.2">
      <c r="A48" s="10"/>
      <c r="B48" s="10"/>
      <c r="C48" s="10"/>
      <c r="D48" s="22"/>
      <c r="E48" s="22"/>
      <c r="F48" s="22"/>
      <c r="G48" s="22"/>
      <c r="H48" s="22"/>
      <c r="I48" s="22"/>
      <c r="J48" s="10"/>
      <c r="K48" s="10"/>
      <c r="L48" s="10"/>
      <c r="M48" s="10"/>
      <c r="N48" s="10"/>
      <c r="O48" s="10"/>
    </row>
    <row r="49" spans="1:15" x14ac:dyDescent="0.2">
      <c r="A49" s="10"/>
      <c r="B49" s="28" t="s">
        <v>71</v>
      </c>
      <c r="C49" s="26"/>
      <c r="D49" s="29">
        <f t="shared" ref="D49:O49" si="9">D11-D27</f>
        <v>3760</v>
      </c>
      <c r="E49" s="29">
        <f t="shared" si="9"/>
        <v>3790</v>
      </c>
      <c r="F49" s="29">
        <f t="shared" si="9"/>
        <v>3820</v>
      </c>
      <c r="G49" s="29">
        <f t="shared" si="9"/>
        <v>3850</v>
      </c>
      <c r="H49" s="29">
        <f t="shared" si="9"/>
        <v>3860</v>
      </c>
      <c r="I49" s="29">
        <f t="shared" si="9"/>
        <v>3890</v>
      </c>
      <c r="J49" s="29">
        <f t="shared" si="9"/>
        <v>3920</v>
      </c>
      <c r="K49" s="29">
        <f t="shared" si="9"/>
        <v>3950</v>
      </c>
      <c r="L49" s="29">
        <f t="shared" si="9"/>
        <v>3980</v>
      </c>
      <c r="M49" s="29">
        <f t="shared" si="9"/>
        <v>4010</v>
      </c>
      <c r="N49" s="29">
        <f t="shared" si="9"/>
        <v>4040</v>
      </c>
      <c r="O49" s="29">
        <f t="shared" si="9"/>
        <v>4070</v>
      </c>
    </row>
  </sheetData>
  <mergeCells count="6">
    <mergeCell ref="A41:C41"/>
    <mergeCell ref="A1:O1"/>
    <mergeCell ref="A3:C3"/>
    <mergeCell ref="A11:C11"/>
    <mergeCell ref="A27:C27"/>
    <mergeCell ref="A35:C35"/>
  </mergeCells>
  <conditionalFormatting sqref="D45:O45">
    <cfRule type="cellIs" dxfId="1" priority="1" operator="lessThan">
      <formula>$C$46</formula>
    </cfRule>
  </conditionalFormatting>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F4334-C914-D542-B9AA-1EA6ED310276}">
  <dimension ref="A1:O49"/>
  <sheetViews>
    <sheetView topLeftCell="A19" zoomScale="111" workbookViewId="0">
      <selection activeCell="P48" sqref="P48"/>
    </sheetView>
  </sheetViews>
  <sheetFormatPr baseColWidth="10" defaultColWidth="11.1640625" defaultRowHeight="16" x14ac:dyDescent="0.2"/>
  <sheetData>
    <row r="1" spans="1:15" x14ac:dyDescent="0.2">
      <c r="A1" s="43" t="s">
        <v>4</v>
      </c>
      <c r="B1" s="43"/>
      <c r="C1" s="43"/>
      <c r="D1" s="43"/>
      <c r="E1" s="43"/>
      <c r="F1" s="43"/>
      <c r="G1" s="43"/>
      <c r="H1" s="43"/>
      <c r="I1" s="43"/>
      <c r="J1" s="43"/>
      <c r="K1" s="43"/>
      <c r="L1" s="43"/>
      <c r="M1" s="43"/>
      <c r="N1" s="43"/>
      <c r="O1" s="43"/>
    </row>
    <row r="2" spans="1:15" x14ac:dyDescent="0.2">
      <c r="A2" s="10"/>
      <c r="B2" s="10"/>
      <c r="C2" s="11" t="s">
        <v>57</v>
      </c>
      <c r="D2" s="12">
        <v>46023</v>
      </c>
      <c r="E2" s="12">
        <v>46054</v>
      </c>
      <c r="F2" s="12">
        <v>46082</v>
      </c>
      <c r="G2" s="12">
        <v>46113</v>
      </c>
      <c r="H2" s="12">
        <v>46143</v>
      </c>
      <c r="I2" s="12">
        <v>46174</v>
      </c>
      <c r="J2" s="12">
        <v>46204</v>
      </c>
      <c r="K2" s="12">
        <v>46235</v>
      </c>
      <c r="L2" s="12">
        <v>46266</v>
      </c>
      <c r="M2" s="12">
        <v>46296</v>
      </c>
      <c r="N2" s="12">
        <v>46327</v>
      </c>
      <c r="O2" s="12">
        <v>46357</v>
      </c>
    </row>
    <row r="3" spans="1:15" x14ac:dyDescent="0.2">
      <c r="A3" s="45" t="s">
        <v>58</v>
      </c>
      <c r="B3" s="45"/>
      <c r="C3" s="45"/>
      <c r="D3" s="14"/>
      <c r="E3" s="14">
        <f t="shared" ref="E3:O3" si="0">D45</f>
        <v>3302</v>
      </c>
      <c r="F3" s="14">
        <f t="shared" si="0"/>
        <v>6636</v>
      </c>
      <c r="G3" s="14">
        <f t="shared" si="0"/>
        <v>10002</v>
      </c>
      <c r="H3" s="14">
        <f t="shared" si="0"/>
        <v>13400</v>
      </c>
      <c r="I3" s="14">
        <f t="shared" si="0"/>
        <v>16830</v>
      </c>
      <c r="J3" s="14">
        <f t="shared" si="0"/>
        <v>20292</v>
      </c>
      <c r="K3" s="14">
        <f t="shared" si="0"/>
        <v>23786</v>
      </c>
      <c r="L3" s="14">
        <f t="shared" si="0"/>
        <v>27312</v>
      </c>
      <c r="M3" s="14">
        <f t="shared" si="0"/>
        <v>30870</v>
      </c>
      <c r="N3" s="14">
        <f t="shared" si="0"/>
        <v>34460</v>
      </c>
      <c r="O3" s="14">
        <f t="shared" si="0"/>
        <v>38082</v>
      </c>
    </row>
    <row r="4" spans="1:15" x14ac:dyDescent="0.2">
      <c r="A4" s="10"/>
      <c r="B4" s="10"/>
      <c r="C4" s="10"/>
      <c r="D4" s="15"/>
      <c r="E4" s="15"/>
      <c r="F4" s="15"/>
      <c r="G4" s="15"/>
      <c r="H4" s="15"/>
      <c r="I4" s="15"/>
      <c r="J4" s="15"/>
      <c r="K4" s="15"/>
      <c r="L4" s="15"/>
      <c r="M4" s="15"/>
      <c r="N4" s="15"/>
      <c r="O4" s="15"/>
    </row>
    <row r="5" spans="1:15" x14ac:dyDescent="0.2">
      <c r="A5" s="10"/>
      <c r="B5" s="10"/>
      <c r="C5" s="10"/>
      <c r="D5" s="16"/>
      <c r="E5" s="16"/>
      <c r="F5" s="16"/>
      <c r="G5" s="16"/>
      <c r="H5" s="16"/>
      <c r="I5" s="16"/>
      <c r="J5" s="16"/>
      <c r="K5" s="16"/>
      <c r="L5" s="16"/>
      <c r="M5" s="16"/>
      <c r="N5" s="16"/>
      <c r="O5" s="16"/>
    </row>
    <row r="6" spans="1:15" x14ac:dyDescent="0.2">
      <c r="A6" s="17" t="s">
        <v>59</v>
      </c>
      <c r="B6" s="17"/>
      <c r="C6" s="10"/>
      <c r="D6" s="18"/>
      <c r="E6" s="18"/>
      <c r="F6" s="18"/>
      <c r="G6" s="18"/>
      <c r="H6" s="18"/>
      <c r="I6" s="18"/>
      <c r="J6" s="18"/>
      <c r="K6" s="18"/>
      <c r="L6" s="18"/>
      <c r="M6" s="18"/>
      <c r="N6" s="18"/>
      <c r="O6" s="18"/>
    </row>
    <row r="7" spans="1:15" x14ac:dyDescent="0.2">
      <c r="A7" s="10"/>
      <c r="B7" s="10" t="s">
        <v>52</v>
      </c>
      <c r="C7" s="10"/>
      <c r="D7" s="18">
        <f>'Cash Flow Year 2'!D7</f>
        <v>5000</v>
      </c>
      <c r="E7" s="18">
        <f>'Cash Flow Year 2'!E7</f>
        <v>5000</v>
      </c>
      <c r="F7" s="18">
        <f>'Cash Flow Year 2'!F7</f>
        <v>5000</v>
      </c>
      <c r="G7" s="18">
        <f>'Cash Flow Year 2'!G7</f>
        <v>5000</v>
      </c>
      <c r="H7" s="18">
        <f>'Cash Flow Year 2'!H7</f>
        <v>5000</v>
      </c>
      <c r="I7" s="18">
        <f>'Cash Flow Year 2'!I7</f>
        <v>5000</v>
      </c>
      <c r="J7" s="18">
        <f>'Cash Flow Year 2'!J7</f>
        <v>5000</v>
      </c>
      <c r="K7" s="18">
        <f>'Cash Flow Year 2'!K7</f>
        <v>5000</v>
      </c>
      <c r="L7" s="18">
        <f>'Cash Flow Year 2'!L7</f>
        <v>5000</v>
      </c>
      <c r="M7" s="18">
        <f>'Cash Flow Year 2'!M7</f>
        <v>5000</v>
      </c>
      <c r="N7" s="18">
        <f>'Cash Flow Year 2'!N7</f>
        <v>5000</v>
      </c>
      <c r="O7" s="18">
        <f>'Cash Flow Year 2'!O7</f>
        <v>5000</v>
      </c>
    </row>
    <row r="8" spans="1:15" x14ac:dyDescent="0.2">
      <c r="A8" s="10"/>
      <c r="B8" s="10" t="s">
        <v>72</v>
      </c>
      <c r="C8" s="10"/>
      <c r="D8" s="18">
        <f>'Cash Flow Year 2'!O8+32</f>
        <v>1002</v>
      </c>
      <c r="E8" s="18">
        <f>D8+32</f>
        <v>1034</v>
      </c>
      <c r="F8" s="18">
        <f t="shared" ref="F8:O8" si="1">E8+32</f>
        <v>1066</v>
      </c>
      <c r="G8" s="18">
        <f t="shared" si="1"/>
        <v>1098</v>
      </c>
      <c r="H8" s="18">
        <f t="shared" si="1"/>
        <v>1130</v>
      </c>
      <c r="I8" s="18">
        <f t="shared" si="1"/>
        <v>1162</v>
      </c>
      <c r="J8" s="18">
        <f t="shared" si="1"/>
        <v>1194</v>
      </c>
      <c r="K8" s="18">
        <f t="shared" si="1"/>
        <v>1226</v>
      </c>
      <c r="L8" s="18">
        <f t="shared" si="1"/>
        <v>1258</v>
      </c>
      <c r="M8" s="18">
        <f t="shared" si="1"/>
        <v>1290</v>
      </c>
      <c r="N8" s="18">
        <f t="shared" si="1"/>
        <v>1322</v>
      </c>
      <c r="O8" s="18">
        <f t="shared" si="1"/>
        <v>1354</v>
      </c>
    </row>
    <row r="9" spans="1:15" x14ac:dyDescent="0.2">
      <c r="A9" s="10"/>
      <c r="B9" s="10"/>
      <c r="C9" s="10"/>
      <c r="D9" s="18"/>
      <c r="E9" s="18"/>
      <c r="F9" s="18"/>
      <c r="G9" s="18"/>
      <c r="H9" s="18"/>
      <c r="I9" s="18"/>
      <c r="J9" s="18"/>
      <c r="K9" s="18"/>
      <c r="L9" s="18"/>
      <c r="M9" s="18"/>
      <c r="N9" s="18"/>
      <c r="O9" s="18"/>
    </row>
    <row r="10" spans="1:15" x14ac:dyDescent="0.2">
      <c r="A10" s="10"/>
      <c r="B10" s="10"/>
      <c r="C10" s="10"/>
      <c r="D10" s="18"/>
      <c r="E10" s="18"/>
      <c r="F10" s="18"/>
      <c r="G10" s="18"/>
      <c r="H10" s="18"/>
      <c r="I10" s="18"/>
      <c r="J10" s="18"/>
      <c r="K10" s="18"/>
      <c r="L10" s="18"/>
      <c r="M10" s="18"/>
      <c r="N10" s="18"/>
      <c r="O10" s="18"/>
    </row>
    <row r="11" spans="1:15" x14ac:dyDescent="0.2">
      <c r="A11" s="46" t="s">
        <v>60</v>
      </c>
      <c r="B11" s="46"/>
      <c r="C11" s="46"/>
      <c r="D11" s="20">
        <f t="shared" ref="D11:O11" si="2">SUM(D7:D10)</f>
        <v>6002</v>
      </c>
      <c r="E11" s="20">
        <f t="shared" si="2"/>
        <v>6034</v>
      </c>
      <c r="F11" s="20">
        <f t="shared" si="2"/>
        <v>6066</v>
      </c>
      <c r="G11" s="20">
        <f t="shared" si="2"/>
        <v>6098</v>
      </c>
      <c r="H11" s="20">
        <f t="shared" si="2"/>
        <v>6130</v>
      </c>
      <c r="I11" s="20">
        <f t="shared" si="2"/>
        <v>6162</v>
      </c>
      <c r="J11" s="20">
        <f t="shared" si="2"/>
        <v>6194</v>
      </c>
      <c r="K11" s="20">
        <f t="shared" si="2"/>
        <v>6226</v>
      </c>
      <c r="L11" s="20">
        <f t="shared" si="2"/>
        <v>6258</v>
      </c>
      <c r="M11" s="20">
        <f t="shared" si="2"/>
        <v>6290</v>
      </c>
      <c r="N11" s="20">
        <f t="shared" si="2"/>
        <v>6322</v>
      </c>
      <c r="O11" s="20">
        <f t="shared" si="2"/>
        <v>6354</v>
      </c>
    </row>
    <row r="12" spans="1:15" x14ac:dyDescent="0.2">
      <c r="A12" s="17" t="s">
        <v>61</v>
      </c>
      <c r="B12" s="10"/>
      <c r="C12" s="10"/>
      <c r="D12" s="18"/>
      <c r="E12" s="18"/>
      <c r="F12" s="18"/>
      <c r="G12" s="18"/>
      <c r="H12" s="18"/>
      <c r="I12" s="18"/>
      <c r="J12" s="18"/>
      <c r="K12" s="18"/>
      <c r="L12" s="18"/>
      <c r="M12" s="18"/>
      <c r="N12" s="18"/>
      <c r="O12" s="18"/>
    </row>
    <row r="13" spans="1:15" x14ac:dyDescent="0.2">
      <c r="A13" s="10"/>
      <c r="B13" s="10" t="s">
        <v>62</v>
      </c>
      <c r="C13" s="10"/>
      <c r="D13" s="18">
        <f>'Cash Flow Year 2'!O13</f>
        <v>1000</v>
      </c>
      <c r="E13" s="18">
        <f>D13</f>
        <v>1000</v>
      </c>
      <c r="F13" s="18">
        <f t="shared" ref="F13:O13" si="3">E13</f>
        <v>1000</v>
      </c>
      <c r="G13" s="18">
        <f t="shared" si="3"/>
        <v>1000</v>
      </c>
      <c r="H13" s="18">
        <f t="shared" si="3"/>
        <v>1000</v>
      </c>
      <c r="I13" s="18">
        <f t="shared" si="3"/>
        <v>1000</v>
      </c>
      <c r="J13" s="18">
        <f t="shared" si="3"/>
        <v>1000</v>
      </c>
      <c r="K13" s="18">
        <f t="shared" si="3"/>
        <v>1000</v>
      </c>
      <c r="L13" s="18">
        <f t="shared" si="3"/>
        <v>1000</v>
      </c>
      <c r="M13" s="18">
        <f t="shared" si="3"/>
        <v>1000</v>
      </c>
      <c r="N13" s="18">
        <f t="shared" si="3"/>
        <v>1000</v>
      </c>
      <c r="O13" s="18">
        <f t="shared" si="3"/>
        <v>1000</v>
      </c>
    </row>
    <row r="14" spans="1:15" x14ac:dyDescent="0.2">
      <c r="A14" s="10"/>
      <c r="B14" s="10" t="s">
        <v>55</v>
      </c>
      <c r="C14" s="10"/>
      <c r="D14" s="18">
        <f>'Cash Flow Year 2'!O14</f>
        <v>600</v>
      </c>
      <c r="E14" s="18">
        <f>D14</f>
        <v>600</v>
      </c>
      <c r="F14" s="18">
        <f>E14</f>
        <v>600</v>
      </c>
      <c r="G14" s="18">
        <f t="shared" ref="G14:O14" si="4">F14</f>
        <v>600</v>
      </c>
      <c r="H14" s="18">
        <f t="shared" si="4"/>
        <v>600</v>
      </c>
      <c r="I14" s="18">
        <f t="shared" si="4"/>
        <v>600</v>
      </c>
      <c r="J14" s="18">
        <f t="shared" si="4"/>
        <v>600</v>
      </c>
      <c r="K14" s="18">
        <f t="shared" si="4"/>
        <v>600</v>
      </c>
      <c r="L14" s="18">
        <f t="shared" si="4"/>
        <v>600</v>
      </c>
      <c r="M14" s="18">
        <f t="shared" si="4"/>
        <v>600</v>
      </c>
      <c r="N14" s="18">
        <f t="shared" si="4"/>
        <v>600</v>
      </c>
      <c r="O14" s="18">
        <f t="shared" si="4"/>
        <v>600</v>
      </c>
    </row>
    <row r="15" spans="1:15" x14ac:dyDescent="0.2">
      <c r="A15" s="10"/>
      <c r="B15" s="10" t="s">
        <v>88</v>
      </c>
      <c r="C15" s="10"/>
      <c r="D15" s="18">
        <v>300</v>
      </c>
      <c r="E15" s="18">
        <v>300</v>
      </c>
      <c r="F15" s="18">
        <v>300</v>
      </c>
      <c r="G15" s="18">
        <v>300</v>
      </c>
      <c r="H15" s="18">
        <v>300</v>
      </c>
      <c r="I15" s="18">
        <v>300</v>
      </c>
      <c r="J15" s="18">
        <v>300</v>
      </c>
      <c r="K15" s="18">
        <v>300</v>
      </c>
      <c r="L15" s="18">
        <v>300</v>
      </c>
      <c r="M15" s="18">
        <v>300</v>
      </c>
      <c r="N15" s="18">
        <v>300</v>
      </c>
      <c r="O15" s="18">
        <v>300</v>
      </c>
    </row>
    <row r="16" spans="1:15" x14ac:dyDescent="0.2">
      <c r="A16" s="10"/>
      <c r="B16" s="10"/>
      <c r="C16" s="10"/>
      <c r="D16" s="18"/>
      <c r="E16" s="18"/>
      <c r="F16" s="18"/>
      <c r="G16" s="18"/>
      <c r="H16" s="18"/>
      <c r="I16" s="18"/>
      <c r="J16" s="18"/>
      <c r="K16" s="18"/>
      <c r="L16" s="18"/>
      <c r="M16" s="18"/>
      <c r="N16" s="18"/>
      <c r="O16" s="18"/>
    </row>
    <row r="17" spans="1:15" x14ac:dyDescent="0.2">
      <c r="A17" s="10"/>
      <c r="B17" s="10"/>
      <c r="C17" s="10"/>
      <c r="D17" s="18"/>
      <c r="E17" s="18"/>
      <c r="F17" s="18"/>
      <c r="G17" s="18"/>
      <c r="H17" s="18"/>
      <c r="I17" s="18"/>
      <c r="J17" s="18"/>
      <c r="K17" s="18"/>
      <c r="L17" s="18"/>
      <c r="M17" s="18"/>
      <c r="N17" s="18"/>
      <c r="O17" s="18"/>
    </row>
    <row r="18" spans="1:15" x14ac:dyDescent="0.2">
      <c r="A18" s="10"/>
      <c r="B18" s="10"/>
      <c r="C18" s="10"/>
      <c r="D18" s="18"/>
      <c r="E18" s="18"/>
      <c r="F18" s="18"/>
      <c r="G18" s="18"/>
      <c r="H18" s="18"/>
      <c r="I18" s="18"/>
      <c r="J18" s="18"/>
      <c r="K18" s="18"/>
      <c r="L18" s="18"/>
      <c r="M18" s="18"/>
      <c r="N18" s="18"/>
      <c r="O18" s="18"/>
    </row>
    <row r="19" spans="1:15" x14ac:dyDescent="0.2">
      <c r="A19" s="10"/>
      <c r="B19" s="10"/>
      <c r="C19" s="10"/>
      <c r="D19" s="18"/>
      <c r="E19" s="18"/>
      <c r="F19" s="18"/>
      <c r="G19" s="18"/>
      <c r="H19" s="18"/>
      <c r="I19" s="18"/>
      <c r="J19" s="18"/>
      <c r="K19" s="18"/>
      <c r="L19" s="18"/>
      <c r="M19" s="18"/>
      <c r="N19" s="18"/>
      <c r="O19" s="18"/>
    </row>
    <row r="20" spans="1:15" x14ac:dyDescent="0.2">
      <c r="A20" s="10"/>
      <c r="B20" s="10"/>
      <c r="C20" s="10"/>
      <c r="D20" s="18"/>
      <c r="E20" s="18"/>
      <c r="F20" s="18"/>
      <c r="G20" s="18"/>
      <c r="H20" s="18"/>
      <c r="I20" s="18"/>
      <c r="J20" s="18"/>
      <c r="K20" s="18"/>
      <c r="L20" s="18"/>
      <c r="M20" s="18"/>
      <c r="N20" s="18"/>
      <c r="O20" s="18"/>
    </row>
    <row r="21" spans="1:15" x14ac:dyDescent="0.2">
      <c r="A21" s="10"/>
      <c r="B21" s="10"/>
      <c r="C21" s="10"/>
      <c r="D21" s="18"/>
      <c r="E21" s="18"/>
      <c r="F21" s="18"/>
      <c r="G21" s="18"/>
      <c r="H21" s="18"/>
      <c r="I21" s="18"/>
      <c r="J21" s="18"/>
      <c r="K21" s="18"/>
      <c r="L21" s="18"/>
      <c r="M21" s="18"/>
      <c r="N21" s="18"/>
      <c r="O21" s="18"/>
    </row>
    <row r="22" spans="1:15" x14ac:dyDescent="0.2">
      <c r="A22" s="10"/>
      <c r="B22" s="10"/>
      <c r="C22" s="10"/>
      <c r="D22" s="18"/>
      <c r="E22" s="18"/>
      <c r="F22" s="18"/>
      <c r="G22" s="18"/>
      <c r="H22" s="18"/>
      <c r="I22" s="18"/>
      <c r="J22" s="18"/>
      <c r="K22" s="18"/>
      <c r="L22" s="18"/>
      <c r="M22" s="18"/>
      <c r="N22" s="18"/>
      <c r="O22" s="18"/>
    </row>
    <row r="23" spans="1:15" x14ac:dyDescent="0.2">
      <c r="A23" s="10"/>
      <c r="B23" s="10"/>
      <c r="C23" s="10"/>
      <c r="D23" s="18"/>
      <c r="E23" s="18"/>
      <c r="F23" s="18"/>
      <c r="G23" s="18"/>
      <c r="H23" s="18"/>
      <c r="I23" s="18"/>
      <c r="J23" s="18"/>
      <c r="K23" s="18"/>
      <c r="L23" s="18"/>
      <c r="M23" s="18"/>
      <c r="N23" s="18"/>
      <c r="O23" s="18"/>
    </row>
    <row r="24" spans="1:15" x14ac:dyDescent="0.2">
      <c r="A24" s="10"/>
      <c r="B24" s="10"/>
      <c r="C24" s="10"/>
      <c r="D24" s="18"/>
      <c r="E24" s="18"/>
      <c r="F24" s="18"/>
      <c r="G24" s="18"/>
      <c r="H24" s="18"/>
      <c r="I24" s="18"/>
      <c r="J24" s="18"/>
      <c r="K24" s="18"/>
      <c r="L24" s="18"/>
      <c r="M24" s="18"/>
      <c r="N24" s="18"/>
      <c r="O24" s="18"/>
    </row>
    <row r="25" spans="1:15" x14ac:dyDescent="0.2">
      <c r="A25" s="10"/>
      <c r="B25" s="10"/>
      <c r="C25" s="10"/>
      <c r="D25" s="18"/>
      <c r="E25" s="18"/>
      <c r="F25" s="18"/>
      <c r="G25" s="18"/>
      <c r="H25" s="18"/>
      <c r="I25" s="18"/>
      <c r="J25" s="18"/>
      <c r="K25" s="18"/>
      <c r="L25" s="18"/>
      <c r="M25" s="18"/>
      <c r="N25" s="18"/>
      <c r="O25" s="18"/>
    </row>
    <row r="26" spans="1:15" x14ac:dyDescent="0.2">
      <c r="A26" s="10"/>
      <c r="B26" s="10"/>
      <c r="C26" s="10"/>
      <c r="D26" s="18"/>
      <c r="E26" s="18"/>
      <c r="F26" s="18"/>
      <c r="G26" s="18"/>
      <c r="H26" s="18"/>
      <c r="I26" s="18"/>
      <c r="J26" s="18"/>
      <c r="K26" s="18"/>
      <c r="L26" s="18"/>
      <c r="M26" s="18"/>
      <c r="N26" s="18"/>
      <c r="O26" s="18"/>
    </row>
    <row r="27" spans="1:15" x14ac:dyDescent="0.2">
      <c r="A27" s="46" t="s">
        <v>63</v>
      </c>
      <c r="B27" s="46"/>
      <c r="C27" s="46"/>
      <c r="D27" s="20">
        <f t="shared" ref="D27:O27" si="5">SUM(D13:D26)</f>
        <v>1900</v>
      </c>
      <c r="E27" s="20">
        <f>SUM(E13:E26)</f>
        <v>1900</v>
      </c>
      <c r="F27" s="20">
        <f t="shared" si="5"/>
        <v>1900</v>
      </c>
      <c r="G27" s="20">
        <f t="shared" si="5"/>
        <v>1900</v>
      </c>
      <c r="H27" s="20">
        <f t="shared" si="5"/>
        <v>1900</v>
      </c>
      <c r="I27" s="20">
        <f t="shared" si="5"/>
        <v>1900</v>
      </c>
      <c r="J27" s="20">
        <f t="shared" si="5"/>
        <v>1900</v>
      </c>
      <c r="K27" s="20">
        <f t="shared" si="5"/>
        <v>1900</v>
      </c>
      <c r="L27" s="20">
        <f t="shared" si="5"/>
        <v>1900</v>
      </c>
      <c r="M27" s="20">
        <f t="shared" si="5"/>
        <v>1900</v>
      </c>
      <c r="N27" s="20">
        <f t="shared" si="5"/>
        <v>1900</v>
      </c>
      <c r="O27" s="20">
        <f t="shared" si="5"/>
        <v>1900</v>
      </c>
    </row>
    <row r="28" spans="1:15" x14ac:dyDescent="0.2">
      <c r="A28" s="17" t="s">
        <v>64</v>
      </c>
      <c r="B28" s="17"/>
      <c r="C28" s="17"/>
      <c r="D28" s="18"/>
      <c r="E28" s="18"/>
      <c r="F28" s="18"/>
      <c r="G28" s="18"/>
      <c r="H28" s="18"/>
      <c r="I28" s="18"/>
      <c r="J28" s="18"/>
      <c r="K28" s="18"/>
      <c r="L28" s="18"/>
      <c r="M28" s="18"/>
      <c r="N28" s="18"/>
      <c r="O28" s="18"/>
    </row>
    <row r="29" spans="1:15" x14ac:dyDescent="0.2">
      <c r="A29" s="10"/>
      <c r="B29" s="10"/>
      <c r="C29" s="10"/>
      <c r="D29" s="18"/>
      <c r="E29" s="18"/>
      <c r="F29" s="18"/>
      <c r="G29" s="18"/>
      <c r="H29" s="18"/>
      <c r="I29" s="18"/>
      <c r="J29" s="18"/>
      <c r="K29" s="18"/>
      <c r="L29" s="18"/>
      <c r="M29" s="18"/>
      <c r="N29" s="18"/>
      <c r="O29" s="18"/>
    </row>
    <row r="30" spans="1:15" x14ac:dyDescent="0.2">
      <c r="A30" s="10"/>
      <c r="B30" s="10"/>
      <c r="C30" s="10"/>
      <c r="D30" s="18"/>
      <c r="E30" s="18"/>
      <c r="F30" s="18"/>
      <c r="G30" s="18"/>
      <c r="H30" s="18"/>
      <c r="I30" s="18"/>
      <c r="J30" s="18"/>
      <c r="K30" s="18"/>
      <c r="L30" s="18"/>
      <c r="M30" s="18"/>
      <c r="N30" s="18"/>
      <c r="O30" s="18"/>
    </row>
    <row r="31" spans="1:15" x14ac:dyDescent="0.2">
      <c r="A31" s="10"/>
      <c r="B31" s="10"/>
      <c r="C31" s="10"/>
      <c r="D31" s="18"/>
      <c r="E31" s="18"/>
      <c r="F31" s="18"/>
      <c r="G31" s="18"/>
      <c r="H31" s="18"/>
      <c r="I31" s="18"/>
      <c r="J31" s="18"/>
      <c r="K31" s="18"/>
      <c r="L31" s="18"/>
      <c r="M31" s="18"/>
      <c r="N31" s="18"/>
      <c r="O31" s="18"/>
    </row>
    <row r="32" spans="1:15" x14ac:dyDescent="0.2">
      <c r="A32" s="10" t="s">
        <v>83</v>
      </c>
      <c r="B32" s="10"/>
      <c r="C32" s="10"/>
      <c r="D32" s="18">
        <v>800</v>
      </c>
      <c r="E32" s="18">
        <v>800</v>
      </c>
      <c r="F32" s="18">
        <v>800</v>
      </c>
      <c r="G32" s="18">
        <v>800</v>
      </c>
      <c r="H32" s="18">
        <v>800</v>
      </c>
      <c r="I32" s="18">
        <v>800</v>
      </c>
      <c r="J32" s="18">
        <v>800</v>
      </c>
      <c r="K32" s="18">
        <v>800</v>
      </c>
      <c r="L32" s="18">
        <v>800</v>
      </c>
      <c r="M32" s="18">
        <v>800</v>
      </c>
      <c r="N32" s="18">
        <v>800</v>
      </c>
      <c r="O32" s="18">
        <v>800</v>
      </c>
    </row>
    <row r="33" spans="1:15" x14ac:dyDescent="0.2">
      <c r="A33" s="10"/>
      <c r="B33" s="10"/>
      <c r="C33" s="10"/>
      <c r="D33" s="18"/>
      <c r="E33" s="18"/>
      <c r="F33" s="18"/>
      <c r="G33" s="18"/>
      <c r="H33" s="18"/>
      <c r="I33" s="18"/>
      <c r="J33" s="18"/>
      <c r="K33" s="18"/>
      <c r="L33" s="18"/>
      <c r="M33" s="18"/>
      <c r="N33" s="18"/>
      <c r="O33" s="18"/>
    </row>
    <row r="34" spans="1:15" x14ac:dyDescent="0.2">
      <c r="A34" s="10"/>
      <c r="B34" s="10"/>
      <c r="C34" s="10"/>
      <c r="D34" s="18"/>
      <c r="E34" s="18"/>
      <c r="F34" s="18"/>
      <c r="G34" s="18"/>
      <c r="H34" s="18"/>
      <c r="I34" s="18"/>
      <c r="J34" s="18"/>
      <c r="K34" s="18"/>
      <c r="L34" s="18"/>
      <c r="M34" s="18"/>
      <c r="N34" s="18"/>
      <c r="O34" s="18"/>
    </row>
    <row r="35" spans="1:15" x14ac:dyDescent="0.2">
      <c r="A35" s="44" t="s">
        <v>65</v>
      </c>
      <c r="B35" s="44"/>
      <c r="C35" s="44"/>
      <c r="D35" s="20">
        <f t="shared" ref="D35:O35" si="6">SUM(D29:D34)</f>
        <v>800</v>
      </c>
      <c r="E35" s="20">
        <f t="shared" si="6"/>
        <v>800</v>
      </c>
      <c r="F35" s="20">
        <f t="shared" si="6"/>
        <v>800</v>
      </c>
      <c r="G35" s="20">
        <f t="shared" si="6"/>
        <v>800</v>
      </c>
      <c r="H35" s="20">
        <f t="shared" si="6"/>
        <v>800</v>
      </c>
      <c r="I35" s="20">
        <f t="shared" si="6"/>
        <v>800</v>
      </c>
      <c r="J35" s="20">
        <f t="shared" si="6"/>
        <v>800</v>
      </c>
      <c r="K35" s="20">
        <f t="shared" si="6"/>
        <v>800</v>
      </c>
      <c r="L35" s="20">
        <f t="shared" si="6"/>
        <v>800</v>
      </c>
      <c r="M35" s="20">
        <f t="shared" si="6"/>
        <v>800</v>
      </c>
      <c r="N35" s="20">
        <f t="shared" si="6"/>
        <v>800</v>
      </c>
      <c r="O35" s="20">
        <f t="shared" si="6"/>
        <v>800</v>
      </c>
    </row>
    <row r="36" spans="1:15" x14ac:dyDescent="0.2">
      <c r="A36" s="17" t="s">
        <v>66</v>
      </c>
      <c r="B36" s="10"/>
      <c r="C36" s="10"/>
      <c r="D36" s="18"/>
      <c r="E36" s="18"/>
      <c r="F36" s="18"/>
      <c r="G36" s="18"/>
      <c r="H36" s="18"/>
      <c r="I36" s="18"/>
      <c r="J36" s="18"/>
      <c r="K36" s="18"/>
      <c r="L36" s="18"/>
      <c r="M36" s="18"/>
      <c r="N36" s="18"/>
      <c r="O36" s="18"/>
    </row>
    <row r="37" spans="1:15" x14ac:dyDescent="0.2">
      <c r="A37" s="10"/>
      <c r="B37" s="10"/>
      <c r="C37" s="10"/>
      <c r="D37" s="18"/>
      <c r="E37" s="18"/>
      <c r="F37" s="18"/>
      <c r="G37" s="18"/>
      <c r="H37" s="18"/>
      <c r="I37" s="18"/>
      <c r="J37" s="18"/>
      <c r="K37" s="18"/>
      <c r="L37" s="18"/>
      <c r="M37" s="18"/>
      <c r="N37" s="18"/>
      <c r="O37" s="18"/>
    </row>
    <row r="38" spans="1:15" x14ac:dyDescent="0.2">
      <c r="A38" s="10"/>
      <c r="B38" s="10"/>
      <c r="C38" s="10"/>
      <c r="D38" s="18"/>
      <c r="E38" s="18"/>
      <c r="F38" s="18"/>
      <c r="G38" s="18"/>
      <c r="H38" s="18"/>
      <c r="I38" s="18"/>
      <c r="J38" s="18"/>
      <c r="K38" s="18"/>
      <c r="L38" s="18"/>
      <c r="M38" s="18"/>
      <c r="N38" s="18"/>
      <c r="O38" s="18"/>
    </row>
    <row r="39" spans="1:15" x14ac:dyDescent="0.2">
      <c r="A39" s="10"/>
      <c r="B39" s="10"/>
      <c r="C39" s="10"/>
      <c r="D39" s="18"/>
      <c r="E39" s="18"/>
      <c r="F39" s="18"/>
      <c r="G39" s="18"/>
      <c r="H39" s="18"/>
      <c r="I39" s="18"/>
      <c r="J39" s="18"/>
      <c r="K39" s="18"/>
      <c r="L39" s="18"/>
      <c r="M39" s="18"/>
      <c r="N39" s="18"/>
      <c r="O39" s="18"/>
    </row>
    <row r="40" spans="1:15" x14ac:dyDescent="0.2">
      <c r="A40" s="10"/>
      <c r="B40" s="10"/>
      <c r="C40" s="10"/>
      <c r="D40" s="18"/>
      <c r="E40" s="18"/>
      <c r="F40" s="18"/>
      <c r="G40" s="18"/>
      <c r="H40" s="18"/>
      <c r="I40" s="18"/>
      <c r="J40" s="18"/>
      <c r="K40" s="18"/>
      <c r="L40" s="18"/>
      <c r="M40" s="18"/>
      <c r="N40" s="18"/>
      <c r="O40" s="18"/>
    </row>
    <row r="41" spans="1:15" x14ac:dyDescent="0.2">
      <c r="A41" s="44" t="s">
        <v>67</v>
      </c>
      <c r="B41" s="44"/>
      <c r="C41" s="44"/>
      <c r="D41" s="20">
        <f t="shared" ref="D41:O41" si="7">SUM(D37:D40)</f>
        <v>0</v>
      </c>
      <c r="E41" s="20">
        <f t="shared" si="7"/>
        <v>0</v>
      </c>
      <c r="F41" s="20">
        <f t="shared" si="7"/>
        <v>0</v>
      </c>
      <c r="G41" s="20">
        <f t="shared" si="7"/>
        <v>0</v>
      </c>
      <c r="H41" s="20">
        <f t="shared" si="7"/>
        <v>0</v>
      </c>
      <c r="I41" s="20">
        <f t="shared" si="7"/>
        <v>0</v>
      </c>
      <c r="J41" s="20">
        <f t="shared" si="7"/>
        <v>0</v>
      </c>
      <c r="K41" s="20">
        <f t="shared" si="7"/>
        <v>0</v>
      </c>
      <c r="L41" s="20">
        <f t="shared" si="7"/>
        <v>0</v>
      </c>
      <c r="M41" s="20">
        <f t="shared" si="7"/>
        <v>0</v>
      </c>
      <c r="N41" s="20">
        <f t="shared" si="7"/>
        <v>0</v>
      </c>
      <c r="O41" s="20">
        <f t="shared" si="7"/>
        <v>0</v>
      </c>
    </row>
    <row r="42" spans="1:15" x14ac:dyDescent="0.2">
      <c r="A42" s="10"/>
      <c r="B42" s="10"/>
      <c r="C42" s="10"/>
      <c r="D42" s="18"/>
      <c r="E42" s="18"/>
      <c r="F42" s="18"/>
      <c r="G42" s="18"/>
      <c r="H42" s="18"/>
      <c r="I42" s="18"/>
      <c r="J42" s="18"/>
      <c r="K42" s="18"/>
      <c r="L42" s="18"/>
      <c r="M42" s="18"/>
      <c r="N42" s="18"/>
      <c r="O42" s="18"/>
    </row>
    <row r="43" spans="1:15" x14ac:dyDescent="0.2">
      <c r="A43" s="10"/>
      <c r="B43" s="10"/>
      <c r="C43" s="10" t="s">
        <v>68</v>
      </c>
      <c r="D43" s="21">
        <f t="shared" ref="D43:O43" si="8">D11-D27-D35+D41</f>
        <v>3302</v>
      </c>
      <c r="E43" s="21">
        <f t="shared" si="8"/>
        <v>3334</v>
      </c>
      <c r="F43" s="21">
        <f t="shared" si="8"/>
        <v>3366</v>
      </c>
      <c r="G43" s="21">
        <f t="shared" si="8"/>
        <v>3398</v>
      </c>
      <c r="H43" s="21">
        <f t="shared" si="8"/>
        <v>3430</v>
      </c>
      <c r="I43" s="21">
        <f t="shared" si="8"/>
        <v>3462</v>
      </c>
      <c r="J43" s="21">
        <f t="shared" si="8"/>
        <v>3494</v>
      </c>
      <c r="K43" s="21">
        <f t="shared" si="8"/>
        <v>3526</v>
      </c>
      <c r="L43" s="21">
        <f t="shared" si="8"/>
        <v>3558</v>
      </c>
      <c r="M43" s="21">
        <f t="shared" si="8"/>
        <v>3590</v>
      </c>
      <c r="N43" s="21">
        <f t="shared" si="8"/>
        <v>3622</v>
      </c>
      <c r="O43" s="21">
        <f t="shared" si="8"/>
        <v>3654</v>
      </c>
    </row>
    <row r="44" spans="1:15" x14ac:dyDescent="0.2">
      <c r="A44" s="10"/>
      <c r="B44" s="10"/>
      <c r="C44" s="10"/>
      <c r="D44" s="18"/>
      <c r="E44" s="18"/>
      <c r="F44" s="18"/>
      <c r="G44" s="18"/>
      <c r="H44" s="18"/>
      <c r="I44" s="18"/>
      <c r="J44" s="18"/>
      <c r="K44" s="18"/>
      <c r="L44" s="18"/>
      <c r="M44" s="18"/>
      <c r="N44" s="18"/>
      <c r="O44" s="18"/>
    </row>
    <row r="45" spans="1:15" x14ac:dyDescent="0.2">
      <c r="A45" s="10"/>
      <c r="B45" s="10"/>
      <c r="C45" s="19" t="s">
        <v>69</v>
      </c>
      <c r="D45" s="23">
        <f t="shared" ref="D45:O45" si="9">D3+D43</f>
        <v>3302</v>
      </c>
      <c r="E45" s="23">
        <f t="shared" si="9"/>
        <v>6636</v>
      </c>
      <c r="F45" s="23">
        <f t="shared" si="9"/>
        <v>10002</v>
      </c>
      <c r="G45" s="23">
        <f t="shared" si="9"/>
        <v>13400</v>
      </c>
      <c r="H45" s="23">
        <f t="shared" si="9"/>
        <v>16830</v>
      </c>
      <c r="I45" s="23">
        <f t="shared" si="9"/>
        <v>20292</v>
      </c>
      <c r="J45" s="23">
        <f t="shared" si="9"/>
        <v>23786</v>
      </c>
      <c r="K45" s="23">
        <f t="shared" si="9"/>
        <v>27312</v>
      </c>
      <c r="L45" s="23">
        <f t="shared" si="9"/>
        <v>30870</v>
      </c>
      <c r="M45" s="23">
        <f t="shared" si="9"/>
        <v>34460</v>
      </c>
      <c r="N45" s="23">
        <f t="shared" si="9"/>
        <v>38082</v>
      </c>
      <c r="O45" s="23">
        <f t="shared" si="9"/>
        <v>41736</v>
      </c>
    </row>
    <row r="46" spans="1:15" x14ac:dyDescent="0.2">
      <c r="A46" s="10"/>
      <c r="B46" s="10"/>
      <c r="C46" s="10"/>
      <c r="D46" s="22"/>
      <c r="E46" s="22"/>
      <c r="F46" s="22"/>
      <c r="G46" s="22"/>
      <c r="H46" s="22"/>
      <c r="I46" s="22"/>
      <c r="J46" s="10"/>
      <c r="K46" s="10"/>
      <c r="L46" s="10"/>
      <c r="M46" s="10"/>
      <c r="N46" s="10"/>
      <c r="O46" s="10"/>
    </row>
    <row r="47" spans="1:15" x14ac:dyDescent="0.2">
      <c r="A47" s="10"/>
      <c r="B47" s="19" t="s">
        <v>70</v>
      </c>
      <c r="C47" s="13"/>
      <c r="D47" s="22"/>
      <c r="E47" s="22"/>
      <c r="F47" s="22"/>
      <c r="G47" s="22"/>
      <c r="H47" s="22"/>
      <c r="I47" s="22"/>
      <c r="J47" s="10"/>
      <c r="K47" s="10"/>
      <c r="L47" s="10"/>
      <c r="M47" s="10"/>
      <c r="N47" s="10"/>
      <c r="O47" s="10"/>
    </row>
    <row r="48" spans="1:15" x14ac:dyDescent="0.2">
      <c r="A48" s="10"/>
      <c r="B48" s="10"/>
      <c r="C48" s="10"/>
      <c r="D48" s="22"/>
      <c r="E48" s="22"/>
      <c r="F48" s="22"/>
      <c r="G48" s="22"/>
      <c r="H48" s="22"/>
      <c r="I48" s="22"/>
      <c r="J48" s="10"/>
      <c r="K48" s="10"/>
      <c r="L48" s="10"/>
      <c r="M48" s="10"/>
      <c r="N48" s="10"/>
      <c r="O48" s="10"/>
    </row>
    <row r="49" spans="1:15" x14ac:dyDescent="0.2">
      <c r="A49" s="28" t="s">
        <v>71</v>
      </c>
      <c r="B49" s="28"/>
      <c r="C49" s="24"/>
      <c r="D49" s="29">
        <f t="shared" ref="D49:O49" si="10">D11-D27</f>
        <v>4102</v>
      </c>
      <c r="E49" s="29">
        <f t="shared" si="10"/>
        <v>4134</v>
      </c>
      <c r="F49" s="29">
        <f t="shared" si="10"/>
        <v>4166</v>
      </c>
      <c r="G49" s="29">
        <f t="shared" si="10"/>
        <v>4198</v>
      </c>
      <c r="H49" s="29">
        <f t="shared" si="10"/>
        <v>4230</v>
      </c>
      <c r="I49" s="29">
        <f t="shared" si="10"/>
        <v>4262</v>
      </c>
      <c r="J49" s="29">
        <f t="shared" si="10"/>
        <v>4294</v>
      </c>
      <c r="K49" s="29">
        <f t="shared" si="10"/>
        <v>4326</v>
      </c>
      <c r="L49" s="29">
        <f t="shared" si="10"/>
        <v>4358</v>
      </c>
      <c r="M49" s="29">
        <f t="shared" si="10"/>
        <v>4390</v>
      </c>
      <c r="N49" s="29">
        <f t="shared" si="10"/>
        <v>4422</v>
      </c>
      <c r="O49" s="29">
        <f t="shared" si="10"/>
        <v>4454</v>
      </c>
    </row>
  </sheetData>
  <mergeCells count="6">
    <mergeCell ref="A41:C41"/>
    <mergeCell ref="A1:O1"/>
    <mergeCell ref="A3:C3"/>
    <mergeCell ref="A11:C11"/>
    <mergeCell ref="A27:C27"/>
    <mergeCell ref="A35:C35"/>
  </mergeCells>
  <conditionalFormatting sqref="D45:O45">
    <cfRule type="cellIs" dxfId="0" priority="1" operator="lessThan">
      <formula>$C$46</formula>
    </cfRule>
  </conditionalFormatting>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479F1-354D-4447-811C-763764FC9EB1}">
  <dimension ref="A1:D7"/>
  <sheetViews>
    <sheetView workbookViewId="0">
      <selection activeCell="F8" sqref="F8"/>
    </sheetView>
  </sheetViews>
  <sheetFormatPr baseColWidth="10" defaultColWidth="11.1640625" defaultRowHeight="16" x14ac:dyDescent="0.2"/>
  <cols>
    <col min="1" max="2" width="21" customWidth="1"/>
    <col min="3" max="4" width="21.83203125" customWidth="1"/>
  </cols>
  <sheetData>
    <row r="1" spans="1:4" x14ac:dyDescent="0.2">
      <c r="A1" s="47" t="s">
        <v>5</v>
      </c>
      <c r="B1" s="48"/>
      <c r="C1" s="48"/>
      <c r="D1" s="49"/>
    </row>
    <row r="2" spans="1:4" x14ac:dyDescent="0.2">
      <c r="A2" s="8" t="s">
        <v>73</v>
      </c>
      <c r="B2" s="8" t="s">
        <v>77</v>
      </c>
      <c r="C2" s="8" t="s">
        <v>74</v>
      </c>
      <c r="D2" s="8" t="s">
        <v>77</v>
      </c>
    </row>
    <row r="3" spans="1:4" x14ac:dyDescent="0.2">
      <c r="A3" s="8" t="s">
        <v>79</v>
      </c>
      <c r="B3" s="5"/>
      <c r="C3" s="5" t="s">
        <v>76</v>
      </c>
      <c r="D3" s="5">
        <v>2000</v>
      </c>
    </row>
    <row r="4" spans="1:4" x14ac:dyDescent="0.2">
      <c r="A4" s="5" t="s">
        <v>80</v>
      </c>
      <c r="B4" s="7">
        <v>5000</v>
      </c>
      <c r="C4" s="5" t="s">
        <v>78</v>
      </c>
      <c r="D4" s="5">
        <v>37767</v>
      </c>
    </row>
    <row r="5" spans="1:4" x14ac:dyDescent="0.2">
      <c r="A5" s="5" t="s">
        <v>81</v>
      </c>
      <c r="B5" s="7">
        <f>D6-B4</f>
        <v>34767</v>
      </c>
      <c r="C5" s="5"/>
      <c r="D5" s="5"/>
    </row>
    <row r="6" spans="1:4" ht="17" thickBot="1" x14ac:dyDescent="0.25">
      <c r="A6" s="26"/>
      <c r="B6" s="27">
        <f>D6</f>
        <v>39767</v>
      </c>
      <c r="C6" s="24"/>
      <c r="D6" s="27">
        <f>SUM(D3:D4)</f>
        <v>39767</v>
      </c>
    </row>
    <row r="7" spans="1:4" ht="17" thickTop="1" x14ac:dyDescent="0.2"/>
  </sheetData>
  <mergeCells count="1">
    <mergeCell ref="A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B6F2-ED8F-7B4B-9A9F-B8704A1B90CB}">
  <dimension ref="A1:D8"/>
  <sheetViews>
    <sheetView workbookViewId="0">
      <selection activeCell="G9" sqref="G9"/>
    </sheetView>
  </sheetViews>
  <sheetFormatPr baseColWidth="10" defaultColWidth="11.1640625" defaultRowHeight="16" x14ac:dyDescent="0.2"/>
  <cols>
    <col min="1" max="2" width="21.83203125" customWidth="1"/>
    <col min="3" max="3" width="22" customWidth="1"/>
    <col min="4" max="4" width="21.6640625" customWidth="1"/>
  </cols>
  <sheetData>
    <row r="1" spans="1:4" x14ac:dyDescent="0.2">
      <c r="A1" s="43" t="s">
        <v>6</v>
      </c>
      <c r="B1" s="43"/>
      <c r="C1" s="43"/>
      <c r="D1" s="43"/>
    </row>
    <row r="2" spans="1:4" x14ac:dyDescent="0.2">
      <c r="A2" s="8" t="s">
        <v>73</v>
      </c>
      <c r="B2" s="8" t="s">
        <v>77</v>
      </c>
      <c r="C2" s="8" t="s">
        <v>74</v>
      </c>
      <c r="D2" s="8" t="s">
        <v>77</v>
      </c>
    </row>
    <row r="3" spans="1:4" x14ac:dyDescent="0.2">
      <c r="A3" s="8" t="s">
        <v>79</v>
      </c>
      <c r="B3" s="5"/>
      <c r="C3" s="5" t="s">
        <v>50</v>
      </c>
      <c r="D3" s="7">
        <v>2000</v>
      </c>
    </row>
    <row r="4" spans="1:4" x14ac:dyDescent="0.2">
      <c r="A4" s="5" t="s">
        <v>80</v>
      </c>
      <c r="B4" s="5">
        <v>5000</v>
      </c>
      <c r="C4" s="5" t="s">
        <v>75</v>
      </c>
      <c r="D4" s="7">
        <v>46113</v>
      </c>
    </row>
    <row r="5" spans="1:4" x14ac:dyDescent="0.2">
      <c r="A5" s="5" t="s">
        <v>81</v>
      </c>
      <c r="B5" s="7">
        <f>D7-B4</f>
        <v>43113</v>
      </c>
      <c r="C5" s="5"/>
      <c r="D5" s="5"/>
    </row>
    <row r="6" spans="1:4" x14ac:dyDescent="0.2">
      <c r="A6" s="5"/>
      <c r="B6" s="5"/>
      <c r="C6" s="5"/>
      <c r="D6" s="5"/>
    </row>
    <row r="7" spans="1:4" ht="17" thickBot="1" x14ac:dyDescent="0.25">
      <c r="A7" s="26"/>
      <c r="B7" s="27">
        <f>D7</f>
        <v>48113</v>
      </c>
      <c r="C7" s="24"/>
      <c r="D7" s="27">
        <f>SUM(D3:D4)</f>
        <v>48113</v>
      </c>
    </row>
    <row r="8" spans="1:4" ht="17" thickTop="1" x14ac:dyDescent="0.2"/>
  </sheetData>
  <mergeCells count="1">
    <mergeCell ref="A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Start Up Costs </vt:lpstr>
      <vt:lpstr>Income Statement Year 1 </vt:lpstr>
      <vt:lpstr>Income Statement Year 2 </vt:lpstr>
      <vt:lpstr>Income Statement Year 3</vt:lpstr>
      <vt:lpstr>Cash Flow Year 1 </vt:lpstr>
      <vt:lpstr>Cash Flow Year 2</vt:lpstr>
      <vt:lpstr>Cash Flow Year 3</vt:lpstr>
      <vt:lpstr>Balance Sheet Year 1 </vt:lpstr>
      <vt:lpstr>Balance Sheet Year 2 </vt:lpstr>
      <vt:lpstr>Balance Sheet Year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lovisha sharma</cp:lastModifiedBy>
  <dcterms:created xsi:type="dcterms:W3CDTF">2022-03-19T15:50:25Z</dcterms:created>
  <dcterms:modified xsi:type="dcterms:W3CDTF">2024-03-20T04:34:36Z</dcterms:modified>
</cp:coreProperties>
</file>